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16" yWindow="5070" windowWidth="19170" windowHeight="4890" activeTab="0"/>
  </bookViews>
  <sheets>
    <sheet name="Instructions" sheetId="1" r:id="rId1"/>
    <sheet name="Example Data Entry " sheetId="2" r:id="rId2"/>
    <sheet name="MTE Inventory Count Tool" sheetId="3" r:id="rId3"/>
    <sheet name="Tracking Entry Sheet" sheetId="4" r:id="rId4"/>
  </sheets>
  <definedNames/>
  <calcPr fullCalcOnLoad="1"/>
</workbook>
</file>

<file path=xl/sharedStrings.xml><?xml version="1.0" encoding="utf-8"?>
<sst xmlns="http://schemas.openxmlformats.org/spreadsheetml/2006/main" count="177" uniqueCount="118">
  <si>
    <t>#1 sack</t>
  </si>
  <si>
    <t>#3 sack</t>
  </si>
  <si>
    <t>MM sleeves</t>
  </si>
  <si>
    <t>DATE</t>
  </si>
  <si>
    <t>Pallets</t>
  </si>
  <si>
    <t>Flat Tubs</t>
  </si>
  <si>
    <t>MM Trays</t>
  </si>
  <si>
    <t>EMM Trays</t>
  </si>
  <si>
    <t>EMM Sleeves</t>
  </si>
  <si>
    <t>Half Trays</t>
  </si>
  <si>
    <t>Half Sleeves</t>
  </si>
  <si>
    <t>#1 sacks</t>
  </si>
  <si>
    <t>#3 sacks</t>
  </si>
  <si>
    <t>Pallet</t>
  </si>
  <si>
    <t>#1 Sacks</t>
  </si>
  <si>
    <t>Equipment Type</t>
  </si>
  <si>
    <t>Unit Type</t>
  </si>
  <si>
    <t># Pieces Per Unit</t>
  </si>
  <si>
    <t>Pallets - Plastic : # of LOOSE PIECES</t>
  </si>
  <si>
    <t>Piece</t>
  </si>
  <si>
    <t>Pallets - Wood Slatted : # of LOOSE PIECES</t>
  </si>
  <si>
    <t>MM Trays : # of LOOSE PIECES</t>
  </si>
  <si>
    <t>MM Trays : # of PALLETS</t>
  </si>
  <si>
    <t>EMM Trays : # of LOOSE PIECES</t>
  </si>
  <si>
    <t>EMM Trays : # of PALLETS</t>
  </si>
  <si>
    <t>1/2 Trays : # of LOOSE PIECES</t>
  </si>
  <si>
    <t>1/2 Trays : # of PALLETS</t>
  </si>
  <si>
    <t>MM Sleeves : # of LOOSE PIECES</t>
  </si>
  <si>
    <t>MM Sleeves : # of PALLETS</t>
  </si>
  <si>
    <t>EMM Sleeves : # of LOOSE PIECES</t>
  </si>
  <si>
    <t>EMM Sleeves : # of PALLETS</t>
  </si>
  <si>
    <t>1/2 Sleeves : # of LOOSE PIECES</t>
  </si>
  <si>
    <t>1/2 Sleeves : # of PALLETS</t>
  </si>
  <si>
    <t>Flat Tubs : # of LOOSE PIECES</t>
  </si>
  <si>
    <t>Flat Tubs : # of PALLETS</t>
  </si>
  <si>
    <t>Flat Lids : # of LOOSE PIECES</t>
  </si>
  <si>
    <t>Flat Lids : # of PALLETS</t>
  </si>
  <si>
    <t>Sacks : # of LOOSE PIECES</t>
  </si>
  <si>
    <t>Sacks : # of PALLETS</t>
  </si>
  <si>
    <t>Pieces by type and container</t>
  </si>
  <si>
    <t>Flat Tub Lids</t>
  </si>
  <si>
    <t>MM Tray Sleeves</t>
  </si>
  <si>
    <t>EMM Tray Sleeves</t>
  </si>
  <si>
    <t>Half Tray Sleeves</t>
  </si>
  <si>
    <t>Pallets - Plastic : # of Stacks of PALLETS</t>
  </si>
  <si>
    <t>Stacks/Pallets</t>
  </si>
  <si>
    <t>Pallets - Wood Slatted : # of Stacks of PALLETS</t>
  </si>
  <si>
    <r>
      <t xml:space="preserve">Only enter data in </t>
    </r>
    <r>
      <rPr>
        <b/>
        <u val="single"/>
        <sz val="14"/>
        <color indexed="10"/>
        <rFont val="Arial"/>
        <family val="2"/>
      </rPr>
      <t>yellow</t>
    </r>
    <r>
      <rPr>
        <b/>
        <sz val="14"/>
        <color indexed="10"/>
        <rFont val="Arial"/>
        <family val="2"/>
      </rPr>
      <t xml:space="preserve"> cells</t>
    </r>
  </si>
  <si>
    <t>Utilize Conversions to Count Your Inventory</t>
  </si>
  <si>
    <t>Roll-up of Total On Hand MTE Inventory</t>
  </si>
  <si>
    <t>Received From / 
Sent To</t>
  </si>
  <si>
    <t>To USPS</t>
  </si>
  <si>
    <t>Beginning Inventory</t>
  </si>
  <si>
    <t>Current Inventory</t>
  </si>
  <si>
    <t>To ABC Presort</t>
  </si>
  <si>
    <t>From MTESC</t>
  </si>
  <si>
    <t>Notes</t>
  </si>
  <si>
    <t>Damaged</t>
  </si>
  <si>
    <t>Number observed at your location</t>
  </si>
  <si>
    <t>Reconcile</t>
  </si>
  <si>
    <t>To PO Damaged</t>
  </si>
  <si>
    <t>Reconcile Inventory</t>
  </si>
  <si>
    <t>Lids</t>
  </si>
  <si>
    <t>Minimum Inventory Threshold</t>
  </si>
  <si>
    <r>
      <t xml:space="preserve">All quantities below are </t>
    </r>
    <r>
      <rPr>
        <b/>
        <sz val="14"/>
        <color indexed="10"/>
        <rFont val="Arial"/>
        <family val="2"/>
      </rPr>
      <t xml:space="preserve">PIECE counts </t>
    </r>
    <r>
      <rPr>
        <b/>
        <sz val="14"/>
        <color indexed="12"/>
        <rFont val="Arial"/>
        <family val="2"/>
      </rPr>
      <t xml:space="preserve">(not # of pallets) of </t>
    </r>
    <r>
      <rPr>
        <b/>
        <sz val="14"/>
        <color indexed="10"/>
        <rFont val="Arial"/>
        <family val="2"/>
      </rPr>
      <t>EMPTY</t>
    </r>
    <r>
      <rPr>
        <b/>
        <sz val="14"/>
        <color indexed="12"/>
        <rFont val="Arial"/>
        <family val="2"/>
      </rPr>
      <t xml:space="preserve"> equipment</t>
    </r>
  </si>
  <si>
    <r>
      <t xml:space="preserve">All quantities below are </t>
    </r>
    <r>
      <rPr>
        <b/>
        <sz val="14"/>
        <color indexed="10"/>
        <rFont val="Arial"/>
        <family val="2"/>
      </rPr>
      <t>PIECE counts (</t>
    </r>
    <r>
      <rPr>
        <b/>
        <sz val="14"/>
        <color indexed="12"/>
        <rFont val="Arial"/>
        <family val="2"/>
      </rPr>
      <t xml:space="preserve">not # of pallets) of </t>
    </r>
    <r>
      <rPr>
        <b/>
        <sz val="14"/>
        <color indexed="10"/>
        <rFont val="Arial"/>
        <family val="2"/>
      </rPr>
      <t>EMPTY</t>
    </r>
    <r>
      <rPr>
        <b/>
        <sz val="14"/>
        <color indexed="12"/>
        <rFont val="Arial"/>
        <family val="2"/>
      </rPr>
      <t xml:space="preserve"> equipment</t>
    </r>
  </si>
  <si>
    <r>
      <t xml:space="preserve">This tool would be used when you conduct a </t>
    </r>
    <r>
      <rPr>
        <b/>
        <u val="single"/>
        <sz val="10"/>
        <color indexed="12"/>
        <rFont val="Arial"/>
        <family val="2"/>
      </rPr>
      <t>physical</t>
    </r>
    <r>
      <rPr>
        <b/>
        <sz val="10"/>
        <color indexed="12"/>
        <rFont val="Arial"/>
        <family val="2"/>
      </rPr>
      <t xml:space="preserve"> count of the inventory.  
ONLY enter data in the yellow column D.</t>
    </r>
  </si>
  <si>
    <r>
      <t xml:space="preserve">Transfer the summary count above onto the Tracking Entry Sheet as the </t>
    </r>
    <r>
      <rPr>
        <b/>
        <u val="single"/>
        <sz val="10"/>
        <color indexed="12"/>
        <rFont val="Arial"/>
        <family val="2"/>
      </rPr>
      <t>beginning inventory</t>
    </r>
    <r>
      <rPr>
        <b/>
        <sz val="10"/>
        <color indexed="12"/>
        <rFont val="Arial"/>
        <family val="2"/>
      </rPr>
      <t xml:space="preserve"> for that MTE equipment type. </t>
    </r>
  </si>
  <si>
    <t>This workbook is designed for use by mailers in tracking the MTE inventory at their facilities</t>
  </si>
  <si>
    <t>Step 1</t>
  </si>
  <si>
    <t>Step 2</t>
  </si>
  <si>
    <t>Step 3</t>
  </si>
  <si>
    <t>Step 4</t>
  </si>
  <si>
    <t>Suitable for tracking in locations that receive equipment in pallet and piece quantities and will report piece quantities</t>
  </si>
  <si>
    <t xml:space="preserve">Note: Presswood pallets are not included as they have not been purchased for over a year and nearly all have been recycled.  </t>
  </si>
  <si>
    <t xml:space="preserve">If there are presswood pallets remain at your facility do not include them in the inventory. </t>
  </si>
  <si>
    <t>Step 5</t>
  </si>
  <si>
    <r>
      <t>Minimum Inventory Threshold 
(</t>
    </r>
    <r>
      <rPr>
        <b/>
        <sz val="8"/>
        <rFont val="Arial"/>
        <family val="2"/>
      </rPr>
      <t>Alert when inventory drops to this point</t>
    </r>
    <r>
      <rPr>
        <b/>
        <sz val="10"/>
        <rFont val="Arial"/>
        <family val="2"/>
      </rPr>
      <t>)</t>
    </r>
  </si>
  <si>
    <t>If desired, record in row 3 on "Tracking Entry Sheet" the minimum quantity of each type of equipment you need in your facility as an alert to reorder</t>
  </si>
  <si>
    <t>The current inventory will always appear in row 4 (yellow cells)</t>
  </si>
  <si>
    <t>See tab "Example" to understand the flow of equipment using this tool</t>
  </si>
  <si>
    <r>
      <t xml:space="preserve">Count the number of pieces of </t>
    </r>
    <r>
      <rPr>
        <u val="single"/>
        <sz val="10"/>
        <rFont val="Arial"/>
        <family val="2"/>
      </rPr>
      <t>empty</t>
    </r>
    <r>
      <rPr>
        <sz val="10"/>
        <rFont val="Arial"/>
        <family val="0"/>
      </rPr>
      <t xml:space="preserve"> equipment and full pallets of each type of equipment in the facility utilizing the green tab "MTE Inventory Count Tool"</t>
    </r>
  </si>
  <si>
    <t>Include all empty equipment in the facility, on trailers, in storage buildings, etc.</t>
  </si>
  <si>
    <t xml:space="preserve">If there are presswood pallets remaining at your facility do not include them in the inventory. </t>
  </si>
  <si>
    <t>APC/ GPC/ ERMC</t>
  </si>
  <si>
    <t>Wire Containers</t>
  </si>
  <si>
    <t>Hampers</t>
  </si>
  <si>
    <t>Wood Slat Pallets</t>
  </si>
  <si>
    <t>Plastic Pallets</t>
  </si>
  <si>
    <t>APC/GPC/ERMC</t>
  </si>
  <si>
    <t>Each</t>
  </si>
  <si>
    <t>If row 3 is completed and the current inventory in row 4 drops below row 3, the current inventory will appear in red to alert for reorder</t>
  </si>
  <si>
    <t>OTR/BMC</t>
  </si>
  <si>
    <t>Order Quantity (Plts)</t>
  </si>
  <si>
    <t>Include a count of all rolling stock whether empty or full</t>
  </si>
  <si>
    <t>Take the resulting piece count from cells H3-H12 and enter it in row 6 on the blue "Tracking Entry Sheet" tab as the beginning inventory for each equipment type</t>
  </si>
  <si>
    <t>To report inventory to the Postal Service, see row 4 on "Tracking Entry Sheet"</t>
  </si>
  <si>
    <t>On the red tab "Tracking Entry Sheet" in cell T2 you will find a button marked "Open Entry Form"</t>
  </si>
  <si>
    <t>Each day record (on the Tracking Entry Sheet) the number of pieces of each equipment type received, transferred or used in production</t>
  </si>
  <si>
    <t>Click on the button to open the data entry form</t>
  </si>
  <si>
    <t>The entry form will allow you to calculate from pallets to piece count or the reverse</t>
  </si>
  <si>
    <t xml:space="preserve">To record pallets received and calculate the piece quantity, follow the steps below: </t>
  </si>
  <si>
    <t>Enter the quantity of pallets received in the box for the appropriate MTE type</t>
  </si>
  <si>
    <t>Alternate automated Step 3 process:</t>
  </si>
  <si>
    <t>Under the heading "Single or full Pallet" check the box for "Pallet"</t>
  </si>
  <si>
    <t>If you would like to note where the pallets of MTE came from, select "Incoming Other" and enter the name in the field (Such as "ABC Presort") and then "Process"</t>
  </si>
  <si>
    <t xml:space="preserve">To record pieces of MTE received (not on full pallets), follow the steps below: </t>
  </si>
  <si>
    <t>Enter the quantity of pieces received in the box for the appropriate MTE type</t>
  </si>
  <si>
    <t>Under the heading "Single or full Pallet" check the box for "Single"</t>
  </si>
  <si>
    <t>Under "Outgoing or Incoming" select "Incoming" and click on "Process" and the tool will place the total pieces of each product received on the next available row</t>
  </si>
  <si>
    <t>Why track your MTE inventory?</t>
  </si>
  <si>
    <t>Instructions:</t>
  </si>
  <si>
    <t>Under "Outgoing or Incoming" select "Incoming" and click on "Process" and the tool will calculate the total pieces of each product received and populate on the next available row</t>
  </si>
  <si>
    <r>
      <t>To identify when you have too much of an equipment type on hand -</t>
    </r>
    <r>
      <rPr>
        <i/>
        <sz val="10"/>
        <rFont val="Arial"/>
        <family val="2"/>
      </rPr>
      <t xml:space="preserve"> Free Up Valuable Floor Space!</t>
    </r>
  </si>
  <si>
    <r>
      <t xml:space="preserve">To ensure you have the necessary quantity of equipment available for upcoming processing - </t>
    </r>
    <r>
      <rPr>
        <i/>
        <sz val="10"/>
        <rFont val="Arial"/>
        <family val="2"/>
      </rPr>
      <t>Peace of Mind!</t>
    </r>
  </si>
  <si>
    <r>
      <t xml:space="preserve">To provide easy access to accurate on-hand inventory for the Wednesday MTEOR report - </t>
    </r>
    <r>
      <rPr>
        <i/>
        <sz val="10"/>
        <rFont val="Arial"/>
        <family val="2"/>
      </rPr>
      <t>Time Saver!</t>
    </r>
  </si>
  <si>
    <r>
      <t xml:space="preserve">To determine how much equipment you need - </t>
    </r>
    <r>
      <rPr>
        <i/>
        <sz val="10"/>
        <rFont val="Arial"/>
        <family val="2"/>
      </rPr>
      <t xml:space="preserve">Easy Accurate Ordering! </t>
    </r>
  </si>
  <si>
    <r>
      <t xml:space="preserve">To help reduce USPS expense for purchasing MTE - </t>
    </r>
    <r>
      <rPr>
        <i/>
        <sz val="10"/>
        <rFont val="Arial"/>
        <family val="2"/>
      </rPr>
      <t>Keep Costs Down!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</si>
</sst>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"/>
    <numFmt numFmtId="171" formatCode="0.0000000"/>
    <numFmt numFmtId="172" formatCode="0.000000"/>
    <numFmt numFmtId="173" formatCode="0.00000"/>
    <numFmt numFmtId="174" formatCode="0.0000"/>
    <numFmt numFmtId="175" formatCode="0.00000000"/>
    <numFmt numFmtId="176" formatCode="_(* #,##0.0_);_(* \(#,##0.0\);_(* &quot;-&quot;??_);_(@_)"/>
    <numFmt numFmtId="177" formatCode="_(* #,##0_);_(* \(#,##0\);_(* &quot;-&quot;??_);_(@_)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0.00%_);[Red]\(0.00%\)"/>
    <numFmt numFmtId="183" formatCode="0%_);[Red]\(0%\)"/>
    <numFmt numFmtId="184" formatCode="mmmm\ d\,\ yyyy"/>
    <numFmt numFmtId="185" formatCode="0_);\(0\)"/>
    <numFmt numFmtId="186" formatCode="mm/dd/yy_)"/>
    <numFmt numFmtId="187" formatCode="[$-409]dddd\,\ mmmm\ dd\,\ yyyy"/>
    <numFmt numFmtId="188" formatCode="mm/dd/yy;@"/>
    <numFmt numFmtId="189" formatCode="m/d/yy;@"/>
    <numFmt numFmtId="190" formatCode="#,##0.0_);\(#,##0.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sz val="8"/>
      <name val="Tahoma"/>
      <family val="2"/>
    </font>
    <font>
      <sz val="11"/>
      <color indexed="61"/>
      <name val="Calibri"/>
      <family val="2"/>
    </font>
    <font>
      <sz val="8"/>
      <name val="Times New Roman"/>
      <family val="1"/>
    </font>
    <font>
      <sz val="8"/>
      <name val="Verdana"/>
      <family val="2"/>
    </font>
    <font>
      <b/>
      <sz val="11"/>
      <color indexed="46"/>
      <name val="Calibri"/>
      <family val="2"/>
    </font>
    <font>
      <sz val="10"/>
      <name val="Helv"/>
      <family val="0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9"/>
      <color indexed="10"/>
      <name val="Arial"/>
      <family val="2"/>
    </font>
    <font>
      <b/>
      <sz val="18"/>
      <color indexed="62"/>
      <name val="Cambria"/>
      <family val="2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sz val="14"/>
      <color indexed="12"/>
      <name val="Calibri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8"/>
      <name val="Arial Black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>
        <color indexed="6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6" borderId="0" applyNumberFormat="0" applyBorder="0" applyAlignment="0" applyProtection="0"/>
    <xf numFmtId="37" fontId="28" fillId="26" borderId="1" applyBorder="0" applyProtection="0">
      <alignment vertical="center"/>
    </xf>
    <xf numFmtId="0" fontId="11" fillId="4" borderId="0" applyNumberFormat="0" applyBorder="0" applyAlignment="0" applyProtection="0"/>
    <xf numFmtId="0" fontId="29" fillId="27" borderId="0" applyNumberFormat="0" applyBorder="0" applyAlignment="0" applyProtection="0"/>
    <xf numFmtId="5" fontId="30" fillId="0" borderId="2">
      <alignment/>
      <protection locked="0"/>
    </xf>
    <xf numFmtId="0" fontId="31" fillId="28" borderId="0" applyBorder="0">
      <alignment horizontal="left" vertical="center" indent="1"/>
      <protection/>
    </xf>
    <xf numFmtId="0" fontId="12" fillId="13" borderId="3" applyNumberFormat="0" applyAlignment="0" applyProtection="0"/>
    <xf numFmtId="0" fontId="32" fillId="7" borderId="3" applyNumberFormat="0" applyAlignment="0" applyProtection="0"/>
    <xf numFmtId="0" fontId="13" fillId="28" borderId="4" applyNumberFormat="0" applyAlignment="0" applyProtection="0"/>
    <xf numFmtId="0" fontId="13" fillId="2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33" fillId="0" borderId="5">
      <alignment/>
      <protection/>
    </xf>
    <xf numFmtId="4" fontId="30" fillId="29" borderId="5">
      <alignment/>
      <protection locked="0"/>
    </xf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4" fontId="30" fillId="30" borderId="5">
      <alignment/>
      <protection/>
    </xf>
    <xf numFmtId="43" fontId="34" fillId="0" borderId="6">
      <alignment/>
      <protection/>
    </xf>
    <xf numFmtId="37" fontId="35" fillId="31" borderId="2" applyBorder="0">
      <alignment horizontal="left" vertical="center" indent="1"/>
      <protection/>
    </xf>
    <xf numFmtId="37" fontId="36" fillId="13" borderId="7" applyFill="0">
      <alignment vertical="center"/>
      <protection/>
    </xf>
    <xf numFmtId="0" fontId="36" fillId="32" borderId="8" applyNumberFormat="0">
      <alignment horizontal="left" vertical="top" indent="1"/>
      <protection/>
    </xf>
    <xf numFmtId="0" fontId="36" fillId="26" borderId="0" applyBorder="0">
      <alignment horizontal="left" vertical="center" indent="1"/>
      <protection/>
    </xf>
    <xf numFmtId="0" fontId="36" fillId="0" borderId="8" applyNumberFormat="0" applyFill="0">
      <alignment horizontal="centerContinuous" vertical="top"/>
      <protection/>
    </xf>
    <xf numFmtId="0" fontId="16" fillId="0" borderId="9" applyNumberFormat="0" applyFill="0" applyAlignment="0" applyProtection="0"/>
    <xf numFmtId="0" fontId="37" fillId="0" borderId="0" applyNumberFormat="0" applyFont="0" applyFill="0" applyAlignment="0" applyProtection="0"/>
    <xf numFmtId="0" fontId="17" fillId="0" borderId="10" applyNumberFormat="0" applyFill="0" applyAlignment="0" applyProtection="0"/>
    <xf numFmtId="0" fontId="6" fillId="0" borderId="0" applyNumberFormat="0" applyFont="0" applyFill="0" applyAlignment="0" applyProtection="0"/>
    <xf numFmtId="0" fontId="18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7" borderId="3" applyNumberFormat="0" applyAlignment="0" applyProtection="0"/>
    <xf numFmtId="0" fontId="19" fillId="10" borderId="3" applyNumberFormat="0" applyAlignment="0" applyProtection="0"/>
    <xf numFmtId="43" fontId="34" fillId="0" borderId="13">
      <alignment/>
      <protection/>
    </xf>
    <xf numFmtId="0" fontId="20" fillId="0" borderId="14" applyNumberFormat="0" applyFill="0" applyAlignment="0" applyProtection="0"/>
    <xf numFmtId="0" fontId="39" fillId="0" borderId="15" applyNumberFormat="0" applyFill="0" applyAlignment="0" applyProtection="0"/>
    <xf numFmtId="44" fontId="34" fillId="0" borderId="16">
      <alignment/>
      <protection/>
    </xf>
    <xf numFmtId="0" fontId="21" fillId="9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>
      <alignment horizontal="left" wrapText="1" indent="1"/>
      <protection/>
    </xf>
    <xf numFmtId="37" fontId="28" fillId="26" borderId="17" applyBorder="0">
      <alignment horizontal="left" vertical="center" indent="2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12" borderId="18" applyNumberFormat="0" applyFont="0" applyAlignment="0" applyProtection="0"/>
    <xf numFmtId="0" fontId="0" fillId="12" borderId="18" applyNumberFormat="0" applyFont="0" applyAlignment="0" applyProtection="0"/>
    <xf numFmtId="0" fontId="22" fillId="13" borderId="19" applyNumberFormat="0" applyAlignment="0" applyProtection="0"/>
    <xf numFmtId="0" fontId="22" fillId="7" borderId="19" applyNumberFormat="0" applyAlignment="0" applyProtection="0"/>
    <xf numFmtId="9" fontId="0" fillId="0" borderId="0" applyFont="0" applyFill="0" applyBorder="0" applyAlignment="0" applyProtection="0"/>
    <xf numFmtId="183" fontId="1" fillId="33" borderId="20">
      <alignment/>
      <protection/>
    </xf>
    <xf numFmtId="182" fontId="1" fillId="0" borderId="20" applyFont="0" applyFill="0" applyBorder="0" applyAlignment="0" applyProtection="0"/>
    <xf numFmtId="2" fontId="43" fillId="0" borderId="0">
      <alignment/>
      <protection locked="0"/>
    </xf>
    <xf numFmtId="0" fontId="0" fillId="34" borderId="0">
      <alignment/>
      <protection/>
    </xf>
    <xf numFmtId="4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 horizontal="right"/>
      <protection/>
    </xf>
    <xf numFmtId="0" fontId="46" fillId="0" borderId="0">
      <alignment/>
      <protection/>
    </xf>
    <xf numFmtId="0" fontId="24" fillId="0" borderId="21" applyNumberFormat="0" applyFill="0" applyAlignment="0" applyProtection="0"/>
    <xf numFmtId="0" fontId="0" fillId="0" borderId="22" applyNumberFormat="0" applyFont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" fillId="0" borderId="23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 horizontal="center" wrapText="1"/>
    </xf>
    <xf numFmtId="14" fontId="0" fillId="0" borderId="23" xfId="0" applyNumberFormat="1" applyBorder="1" applyAlignment="1">
      <alignment/>
    </xf>
    <xf numFmtId="0" fontId="8" fillId="0" borderId="0" xfId="0" applyFont="1" applyAlignment="1">
      <alignment/>
    </xf>
    <xf numFmtId="0" fontId="0" fillId="35" borderId="23" xfId="0" applyFont="1" applyFill="1" applyBorder="1" applyAlignment="1">
      <alignment vertical="top"/>
    </xf>
    <xf numFmtId="0" fontId="0" fillId="35" borderId="23" xfId="0" applyFont="1" applyFill="1" applyBorder="1" applyAlignment="1">
      <alignment horizontal="center" vertical="top"/>
    </xf>
    <xf numFmtId="0" fontId="0" fillId="7" borderId="23" xfId="0" applyFont="1" applyFill="1" applyBorder="1" applyAlignment="1">
      <alignment vertical="top"/>
    </xf>
    <xf numFmtId="0" fontId="0" fillId="7" borderId="23" xfId="0" applyFont="1" applyFill="1" applyBorder="1" applyAlignment="1">
      <alignment horizontal="center" vertical="top"/>
    </xf>
    <xf numFmtId="0" fontId="0" fillId="4" borderId="23" xfId="0" applyFont="1" applyFill="1" applyBorder="1" applyAlignment="1">
      <alignment vertical="top"/>
    </xf>
    <xf numFmtId="0" fontId="0" fillId="4" borderId="23" xfId="0" applyFont="1" applyFill="1" applyBorder="1" applyAlignment="1">
      <alignment horizontal="center" vertical="top"/>
    </xf>
    <xf numFmtId="0" fontId="2" fillId="13" borderId="24" xfId="0" applyFont="1" applyFill="1" applyBorder="1" applyAlignment="1">
      <alignment vertical="top"/>
    </xf>
    <xf numFmtId="0" fontId="2" fillId="0" borderId="24" xfId="0" applyFont="1" applyBorder="1" applyAlignment="1">
      <alignment horizontal="center" wrapText="1"/>
    </xf>
    <xf numFmtId="0" fontId="0" fillId="35" borderId="25" xfId="0" applyFont="1" applyFill="1" applyBorder="1" applyAlignment="1">
      <alignment vertical="top"/>
    </xf>
    <xf numFmtId="0" fontId="0" fillId="35" borderId="26" xfId="0" applyFont="1" applyFill="1" applyBorder="1" applyAlignment="1">
      <alignment vertical="top"/>
    </xf>
    <xf numFmtId="0" fontId="0" fillId="35" borderId="26" xfId="0" applyFont="1" applyFill="1" applyBorder="1" applyAlignment="1">
      <alignment horizontal="center" vertical="top"/>
    </xf>
    <xf numFmtId="0" fontId="0" fillId="13" borderId="27" xfId="0" applyFill="1" applyBorder="1" applyAlignment="1">
      <alignment horizontal="center"/>
    </xf>
    <xf numFmtId="0" fontId="0" fillId="35" borderId="28" xfId="0" applyFont="1" applyFill="1" applyBorder="1" applyAlignment="1">
      <alignment vertical="top"/>
    </xf>
    <xf numFmtId="0" fontId="0" fillId="13" borderId="29" xfId="0" applyFill="1" applyBorder="1" applyAlignment="1">
      <alignment horizontal="center"/>
    </xf>
    <xf numFmtId="0" fontId="0" fillId="7" borderId="28" xfId="0" applyFont="1" applyFill="1" applyBorder="1" applyAlignment="1">
      <alignment vertical="top"/>
    </xf>
    <xf numFmtId="0" fontId="0" fillId="4" borderId="28" xfId="0" applyFont="1" applyFill="1" applyBorder="1" applyAlignment="1">
      <alignment vertical="top"/>
    </xf>
    <xf numFmtId="0" fontId="0" fillId="7" borderId="25" xfId="0" applyFont="1" applyFill="1" applyBorder="1" applyAlignment="1">
      <alignment vertical="top"/>
    </xf>
    <xf numFmtId="0" fontId="0" fillId="7" borderId="26" xfId="0" applyFont="1" applyFill="1" applyBorder="1" applyAlignment="1">
      <alignment vertical="top"/>
    </xf>
    <xf numFmtId="0" fontId="0" fillId="7" borderId="26" xfId="0" applyFont="1" applyFill="1" applyBorder="1" applyAlignment="1">
      <alignment horizontal="center" vertical="top"/>
    </xf>
    <xf numFmtId="0" fontId="0" fillId="4" borderId="30" xfId="0" applyFont="1" applyFill="1" applyBorder="1" applyAlignment="1">
      <alignment vertical="top"/>
    </xf>
    <xf numFmtId="0" fontId="0" fillId="4" borderId="3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13" borderId="31" xfId="0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2" fillId="13" borderId="24" xfId="0" applyFont="1" applyFill="1" applyBorder="1" applyAlignment="1">
      <alignment horizontal="center" vertical="top" wrapText="1"/>
    </xf>
    <xf numFmtId="0" fontId="0" fillId="9" borderId="26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30" xfId="0" applyFill="1" applyBorder="1" applyAlignment="1">
      <alignment horizontal="center"/>
    </xf>
    <xf numFmtId="0" fontId="6" fillId="5" borderId="28" xfId="0" applyFont="1" applyFill="1" applyBorder="1" applyAlignment="1">
      <alignment horizontal="left"/>
    </xf>
    <xf numFmtId="1" fontId="6" fillId="5" borderId="29" xfId="0" applyNumberFormat="1" applyFont="1" applyFill="1" applyBorder="1" applyAlignment="1">
      <alignment horizontal="center"/>
    </xf>
    <xf numFmtId="0" fontId="6" fillId="5" borderId="28" xfId="0" applyFont="1" applyFill="1" applyBorder="1" applyAlignment="1">
      <alignment/>
    </xf>
    <xf numFmtId="0" fontId="6" fillId="5" borderId="29" xfId="0" applyFont="1" applyFill="1" applyBorder="1" applyAlignment="1">
      <alignment horizontal="center"/>
    </xf>
    <xf numFmtId="0" fontId="6" fillId="5" borderId="33" xfId="0" applyFont="1" applyFill="1" applyBorder="1" applyAlignment="1">
      <alignment/>
    </xf>
    <xf numFmtId="0" fontId="6" fillId="5" borderId="34" xfId="0" applyFont="1" applyFill="1" applyBorder="1" applyAlignment="1">
      <alignment horizontal="center"/>
    </xf>
    <xf numFmtId="0" fontId="2" fillId="0" borderId="23" xfId="0" applyFont="1" applyBorder="1" applyAlignment="1">
      <alignment horizontal="left" wrapText="1"/>
    </xf>
    <xf numFmtId="14" fontId="2" fillId="0" borderId="23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9" borderId="23" xfId="0" applyFont="1" applyFill="1" applyBorder="1" applyAlignment="1">
      <alignment horizontal="left" wrapText="1"/>
    </xf>
    <xf numFmtId="0" fontId="47" fillId="0" borderId="23" xfId="0" applyFont="1" applyBorder="1" applyAlignment="1">
      <alignment/>
    </xf>
    <xf numFmtId="0" fontId="48" fillId="0" borderId="23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2" fillId="7" borderId="23" xfId="0" applyFont="1" applyFill="1" applyBorder="1" applyAlignment="1">
      <alignment horizontal="center" wrapText="1"/>
    </xf>
    <xf numFmtId="0" fontId="2" fillId="31" borderId="23" xfId="0" applyFont="1" applyFill="1" applyBorder="1" applyAlignment="1">
      <alignment horizontal="center" wrapText="1"/>
    </xf>
    <xf numFmtId="0" fontId="2" fillId="7" borderId="24" xfId="0" applyFont="1" applyFill="1" applyBorder="1" applyAlignment="1">
      <alignment horizontal="center" wrapText="1"/>
    </xf>
    <xf numFmtId="0" fontId="2" fillId="31" borderId="24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14" fontId="2" fillId="0" borderId="30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7" fillId="9" borderId="35" xfId="0" applyFont="1" applyFill="1" applyBorder="1" applyAlignment="1">
      <alignment horizontal="left" wrapText="1"/>
    </xf>
    <xf numFmtId="0" fontId="5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116" applyFont="1">
      <alignment/>
      <protection/>
    </xf>
    <xf numFmtId="0" fontId="7" fillId="31" borderId="1" xfId="0" applyFont="1" applyFill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177" fontId="47" fillId="9" borderId="35" xfId="72" applyNumberFormat="1" applyFont="1" applyFill="1" applyBorder="1" applyAlignment="1">
      <alignment horizontal="center" wrapText="1"/>
    </xf>
    <xf numFmtId="177" fontId="47" fillId="9" borderId="37" xfId="72" applyNumberFormat="1" applyFont="1" applyFill="1" applyBorder="1" applyAlignment="1">
      <alignment horizontal="center" wrapText="1"/>
    </xf>
    <xf numFmtId="177" fontId="47" fillId="9" borderId="38" xfId="72" applyNumberFormat="1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4" borderId="24" xfId="0" applyFont="1" applyFill="1" applyBorder="1" applyAlignment="1">
      <alignment vertical="top"/>
    </xf>
    <xf numFmtId="0" fontId="0" fillId="4" borderId="24" xfId="0" applyFont="1" applyFill="1" applyBorder="1" applyAlignment="1">
      <alignment horizontal="center" vertical="top"/>
    </xf>
    <xf numFmtId="0" fontId="0" fillId="9" borderId="24" xfId="0" applyFill="1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0" fillId="13" borderId="34" xfId="0" applyFill="1" applyBorder="1" applyAlignment="1">
      <alignment horizontal="center"/>
    </xf>
    <xf numFmtId="0" fontId="6" fillId="5" borderId="40" xfId="0" applyFont="1" applyFill="1" applyBorder="1" applyAlignment="1">
      <alignment/>
    </xf>
    <xf numFmtId="0" fontId="6" fillId="5" borderId="39" xfId="0" applyFont="1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6" fillId="5" borderId="25" xfId="0" applyFont="1" applyFill="1" applyBorder="1" applyAlignment="1">
      <alignment horizontal="left"/>
    </xf>
    <xf numFmtId="1" fontId="6" fillId="5" borderId="27" xfId="0" applyNumberFormat="1" applyFont="1" applyFill="1" applyBorder="1" applyAlignment="1">
      <alignment horizontal="center"/>
    </xf>
    <xf numFmtId="0" fontId="7" fillId="31" borderId="41" xfId="0" applyFont="1" applyFill="1" applyBorder="1" applyAlignment="1">
      <alignment horizontal="center" wrapText="1"/>
    </xf>
    <xf numFmtId="0" fontId="0" fillId="0" borderId="23" xfId="0" applyFont="1" applyBorder="1" applyAlignment="1">
      <alignment/>
    </xf>
    <xf numFmtId="177" fontId="7" fillId="9" borderId="35" xfId="72" applyNumberFormat="1" applyFont="1" applyFill="1" applyBorder="1" applyAlignment="1">
      <alignment wrapText="1"/>
    </xf>
    <xf numFmtId="177" fontId="7" fillId="9" borderId="37" xfId="72" applyNumberFormat="1" applyFont="1" applyFill="1" applyBorder="1" applyAlignment="1">
      <alignment wrapText="1"/>
    </xf>
    <xf numFmtId="177" fontId="7" fillId="9" borderId="38" xfId="72" applyNumberFormat="1" applyFont="1" applyFill="1" applyBorder="1" applyAlignment="1">
      <alignment wrapText="1"/>
    </xf>
    <xf numFmtId="0" fontId="6" fillId="0" borderId="23" xfId="0" applyFont="1" applyFill="1" applyBorder="1" applyAlignment="1">
      <alignment horizontal="center" vertical="center" wrapText="1"/>
    </xf>
    <xf numFmtId="189" fontId="53" fillId="0" borderId="1" xfId="0" applyNumberFormat="1" applyFont="1" applyFill="1" applyBorder="1" applyAlignment="1">
      <alignment horizontal="center" vertical="center" wrapText="1"/>
    </xf>
    <xf numFmtId="190" fontId="54" fillId="0" borderId="23" xfId="72" applyNumberFormat="1" applyFont="1" applyFill="1" applyBorder="1" applyAlignment="1">
      <alignment horizontal="center" vertical="center" wrapText="1"/>
    </xf>
    <xf numFmtId="14" fontId="0" fillId="0" borderId="23" xfId="0" applyNumberForma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/>
    </xf>
    <xf numFmtId="0" fontId="56" fillId="0" borderId="0" xfId="0" applyFont="1" applyAlignment="1">
      <alignment/>
    </xf>
    <xf numFmtId="0" fontId="6" fillId="3" borderId="35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5" fillId="9" borderId="43" xfId="0" applyFont="1" applyFill="1" applyBorder="1" applyAlignment="1">
      <alignment horizontal="center" wrapText="1"/>
    </xf>
    <xf numFmtId="0" fontId="5" fillId="9" borderId="44" xfId="0" applyFont="1" applyFill="1" applyBorder="1" applyAlignment="1">
      <alignment horizontal="center" wrapText="1"/>
    </xf>
    <xf numFmtId="0" fontId="5" fillId="9" borderId="45" xfId="0" applyFont="1" applyFill="1" applyBorder="1" applyAlignment="1">
      <alignment horizontal="center" wrapText="1"/>
    </xf>
    <xf numFmtId="0" fontId="5" fillId="9" borderId="46" xfId="0" applyFont="1" applyFill="1" applyBorder="1" applyAlignment="1">
      <alignment horizontal="center" wrapText="1"/>
    </xf>
    <xf numFmtId="0" fontId="5" fillId="9" borderId="47" xfId="0" applyFont="1" applyFill="1" applyBorder="1" applyAlignment="1">
      <alignment horizontal="center" wrapText="1"/>
    </xf>
    <xf numFmtId="0" fontId="5" fillId="9" borderId="48" xfId="0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mount" xfId="63"/>
    <cellStyle name="Bad" xfId="64"/>
    <cellStyle name="Bad 2" xfId="65"/>
    <cellStyle name="Blank" xfId="66"/>
    <cellStyle name="Body text" xfId="67"/>
    <cellStyle name="Calculation" xfId="68"/>
    <cellStyle name="Calculation 2" xfId="69"/>
    <cellStyle name="Check Cell" xfId="70"/>
    <cellStyle name="Check Cell 2" xfId="71"/>
    <cellStyle name="Comma" xfId="72"/>
    <cellStyle name="Comma [0]" xfId="73"/>
    <cellStyle name="Comma0" xfId="74"/>
    <cellStyle name="Currency" xfId="75"/>
    <cellStyle name="Currency [0]" xfId="76"/>
    <cellStyle name="Currency0" xfId="77"/>
    <cellStyle name="DarkBlueOutline" xfId="78"/>
    <cellStyle name="DarkBlueOutlineYellow" xfId="79"/>
    <cellStyle name="Date" xfId="80"/>
    <cellStyle name="Dezimal [0]_Compiling Utility Macros" xfId="81"/>
    <cellStyle name="Dezimal_Compiling Utility Macros" xfId="82"/>
    <cellStyle name="Explanatory Text" xfId="83"/>
    <cellStyle name="Explanatory Text 2" xfId="84"/>
    <cellStyle name="Fixed" xfId="85"/>
    <cellStyle name="Followed Hyperlink" xfId="86"/>
    <cellStyle name="Good" xfId="87"/>
    <cellStyle name="Good 2" xfId="88"/>
    <cellStyle name="GRAY" xfId="89"/>
    <cellStyle name="Gross Margin" xfId="90"/>
    <cellStyle name="header" xfId="91"/>
    <cellStyle name="Header Total" xfId="92"/>
    <cellStyle name="Header1" xfId="93"/>
    <cellStyle name="Header2" xfId="94"/>
    <cellStyle name="Header3" xfId="95"/>
    <cellStyle name="Heading 1" xfId="96"/>
    <cellStyle name="Heading 1 2" xfId="97"/>
    <cellStyle name="Heading 2" xfId="98"/>
    <cellStyle name="Heading 2 2" xfId="99"/>
    <cellStyle name="Heading 3" xfId="100"/>
    <cellStyle name="Heading 3 2" xfId="101"/>
    <cellStyle name="Heading 4" xfId="102"/>
    <cellStyle name="Heading 4 2" xfId="103"/>
    <cellStyle name="Hyperlink" xfId="104"/>
    <cellStyle name="Input" xfId="105"/>
    <cellStyle name="Input 2" xfId="106"/>
    <cellStyle name="Level 2 Total" xfId="107"/>
    <cellStyle name="Linked Cell" xfId="108"/>
    <cellStyle name="Linked Cell 2" xfId="109"/>
    <cellStyle name="Major Total" xfId="110"/>
    <cellStyle name="Neutral" xfId="111"/>
    <cellStyle name="Neutral 2" xfId="112"/>
    <cellStyle name="NonPrint_TemTitle" xfId="113"/>
    <cellStyle name="Normal 2" xfId="114"/>
    <cellStyle name="Normal 3" xfId="115"/>
    <cellStyle name="Normal_Mailer Inventory Tracking" xfId="116"/>
    <cellStyle name="NormalRed" xfId="117"/>
    <cellStyle name="Note" xfId="118"/>
    <cellStyle name="Note 2" xfId="119"/>
    <cellStyle name="Output" xfId="120"/>
    <cellStyle name="Output 2" xfId="121"/>
    <cellStyle name="Percent" xfId="122"/>
    <cellStyle name="Percent.0" xfId="123"/>
    <cellStyle name="Percent.00" xfId="124"/>
    <cellStyle name="RED POSTED" xfId="125"/>
    <cellStyle name="Standard_Anpassen der Amortisation" xfId="126"/>
    <cellStyle name="Text_simple" xfId="127"/>
    <cellStyle name="Title" xfId="128"/>
    <cellStyle name="Title 2" xfId="129"/>
    <cellStyle name="TmsRmn10BlueItalic" xfId="130"/>
    <cellStyle name="TmsRmn10Bold" xfId="131"/>
    <cellStyle name="Total" xfId="132"/>
    <cellStyle name="Total 2" xfId="133"/>
    <cellStyle name="Währung [0]_Compiling Utility Macros" xfId="134"/>
    <cellStyle name="Währung_Compiling Utility Macros" xfId="135"/>
    <cellStyle name="Warning Text" xfId="136"/>
    <cellStyle name="Warning Text 2" xfId="137"/>
  </cellStyles>
  <dxfs count="2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</xdr:row>
      <xdr:rowOff>0</xdr:rowOff>
    </xdr:from>
    <xdr:to>
      <xdr:col>21</xdr:col>
      <xdr:colOff>19050</xdr:colOff>
      <xdr:row>2</xdr:row>
      <xdr:rowOff>0</xdr:rowOff>
    </xdr:to>
    <xdr:pic>
      <xdr:nvPicPr>
        <xdr:cNvPr id="1" name="cmdRunProgra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25375" y="228600"/>
          <a:ext cx="1295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43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2" max="2" width="151.421875" style="0" customWidth="1"/>
  </cols>
  <sheetData>
    <row r="1" ht="18">
      <c r="A1" s="57" t="s">
        <v>68</v>
      </c>
    </row>
    <row r="2" ht="18">
      <c r="A2" s="57" t="s">
        <v>73</v>
      </c>
    </row>
    <row r="3" ht="4.5" customHeight="1"/>
    <row r="4" spans="1:2" ht="14.25">
      <c r="A4" s="58"/>
      <c r="B4" s="98" t="s">
        <v>110</v>
      </c>
    </row>
    <row r="5" spans="1:2" ht="14.25">
      <c r="A5" s="97">
        <v>1</v>
      </c>
      <c r="B5" t="s">
        <v>114</v>
      </c>
    </row>
    <row r="6" spans="1:2" ht="14.25">
      <c r="A6" s="97">
        <v>2</v>
      </c>
      <c r="B6" t="s">
        <v>113</v>
      </c>
    </row>
    <row r="7" spans="1:2" ht="14.25">
      <c r="A7" s="97">
        <v>3</v>
      </c>
      <c r="B7" t="s">
        <v>116</v>
      </c>
    </row>
    <row r="8" spans="1:2" ht="14.25">
      <c r="A8" s="97">
        <v>4</v>
      </c>
      <c r="B8" t="s">
        <v>115</v>
      </c>
    </row>
    <row r="9" spans="1:2" ht="14.25">
      <c r="A9" s="97">
        <v>5</v>
      </c>
      <c r="B9" t="s">
        <v>117</v>
      </c>
    </row>
    <row r="10" ht="14.25">
      <c r="A10" s="58"/>
    </row>
    <row r="11" spans="1:2" ht="14.25">
      <c r="A11" s="58"/>
      <c r="B11" s="94" t="s">
        <v>111</v>
      </c>
    </row>
    <row r="12" spans="1:2" ht="14.25">
      <c r="A12" s="58" t="s">
        <v>69</v>
      </c>
      <c r="B12" t="s">
        <v>81</v>
      </c>
    </row>
    <row r="13" spans="1:2" ht="14.25">
      <c r="A13" s="58"/>
      <c r="B13" t="s">
        <v>82</v>
      </c>
    </row>
    <row r="14" spans="1:2" ht="14.25">
      <c r="A14" s="58"/>
      <c r="B14" t="s">
        <v>94</v>
      </c>
    </row>
    <row r="15" spans="1:2" ht="14.25">
      <c r="A15" s="58" t="s">
        <v>70</v>
      </c>
      <c r="B15" t="s">
        <v>95</v>
      </c>
    </row>
    <row r="16" spans="1:2" ht="14.25">
      <c r="A16" s="58"/>
      <c r="B16" t="s">
        <v>78</v>
      </c>
    </row>
    <row r="17" spans="1:2" ht="14.25">
      <c r="A17" s="58" t="s">
        <v>71</v>
      </c>
      <c r="B17" t="s">
        <v>98</v>
      </c>
    </row>
    <row r="18" spans="1:2" ht="14.25">
      <c r="A18" s="58"/>
      <c r="B18" t="s">
        <v>79</v>
      </c>
    </row>
    <row r="19" spans="1:2" ht="14.25">
      <c r="A19" s="58"/>
      <c r="B19" s="63" t="s">
        <v>91</v>
      </c>
    </row>
    <row r="20" spans="1:2" ht="14.25">
      <c r="A20" s="58"/>
      <c r="B20" t="s">
        <v>80</v>
      </c>
    </row>
    <row r="21" spans="1:2" ht="14.25">
      <c r="A21" s="58" t="s">
        <v>72</v>
      </c>
      <c r="B21" t="s">
        <v>96</v>
      </c>
    </row>
    <row r="22" spans="1:2" ht="14.25">
      <c r="A22" s="58" t="s">
        <v>76</v>
      </c>
      <c r="B22" t="s">
        <v>80</v>
      </c>
    </row>
    <row r="25" ht="12">
      <c r="A25" s="59" t="s">
        <v>74</v>
      </c>
    </row>
    <row r="26" ht="12">
      <c r="A26" s="59" t="s">
        <v>83</v>
      </c>
    </row>
    <row r="29" ht="12.75">
      <c r="B29" s="95" t="s">
        <v>103</v>
      </c>
    </row>
    <row r="30" spans="1:2" ht="14.25">
      <c r="A30" s="58"/>
      <c r="B30" t="s">
        <v>97</v>
      </c>
    </row>
    <row r="31" ht="12">
      <c r="B31" t="s">
        <v>99</v>
      </c>
    </row>
    <row r="32" ht="12">
      <c r="B32" t="s">
        <v>100</v>
      </c>
    </row>
    <row r="33" ht="12.75">
      <c r="B33" s="94" t="s">
        <v>101</v>
      </c>
    </row>
    <row r="34" ht="12">
      <c r="B34" s="96" t="s">
        <v>102</v>
      </c>
    </row>
    <row r="35" ht="12">
      <c r="B35" s="96" t="s">
        <v>104</v>
      </c>
    </row>
    <row r="36" ht="12">
      <c r="B36" s="96" t="s">
        <v>112</v>
      </c>
    </row>
    <row r="37" ht="12">
      <c r="B37" s="96" t="s">
        <v>105</v>
      </c>
    </row>
    <row r="39" ht="12.75">
      <c r="B39" s="94" t="s">
        <v>106</v>
      </c>
    </row>
    <row r="40" ht="12">
      <c r="B40" s="96" t="s">
        <v>107</v>
      </c>
    </row>
    <row r="41" ht="12">
      <c r="B41" s="96" t="s">
        <v>108</v>
      </c>
    </row>
    <row r="42" ht="12">
      <c r="B42" s="96" t="s">
        <v>109</v>
      </c>
    </row>
    <row r="43" ht="12">
      <c r="B43" s="96" t="s">
        <v>105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2" width="9.00390625" style="0" customWidth="1"/>
    <col min="3" max="3" width="7.8515625" style="0" customWidth="1"/>
    <col min="4" max="4" width="7.140625" style="0" customWidth="1"/>
    <col min="5" max="6" width="7.421875" style="0" customWidth="1"/>
    <col min="7" max="7" width="8.8515625" style="0" customWidth="1"/>
    <col min="8" max="8" width="10.57421875" style="0" customWidth="1"/>
    <col min="9" max="9" width="10.28125" style="0" customWidth="1"/>
    <col min="10" max="10" width="10.57421875" style="0" customWidth="1"/>
    <col min="11" max="11" width="10.421875" style="0" customWidth="1"/>
    <col min="12" max="12" width="10.7109375" style="0" customWidth="1"/>
    <col min="13" max="13" width="8.28125" style="0" customWidth="1"/>
    <col min="14" max="14" width="8.421875" style="0" bestFit="1" customWidth="1"/>
    <col min="15" max="15" width="8.28125" style="0" customWidth="1"/>
    <col min="16" max="16" width="10.421875" style="0" customWidth="1"/>
    <col min="17" max="17" width="9.00390625" style="0" customWidth="1"/>
    <col min="18" max="18" width="9.8515625" style="0" customWidth="1"/>
  </cols>
  <sheetData>
    <row r="1" spans="1:18" ht="18" customHeight="1">
      <c r="A1" s="46" t="s">
        <v>65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8"/>
      <c r="P1" s="28"/>
      <c r="Q1" s="28"/>
      <c r="R1" s="28"/>
    </row>
    <row r="2" spans="1:19" s="1" customFormat="1" ht="40.5" customHeight="1">
      <c r="A2" s="4" t="s">
        <v>50</v>
      </c>
      <c r="B2" s="4" t="s">
        <v>3</v>
      </c>
      <c r="C2" s="4" t="s">
        <v>0</v>
      </c>
      <c r="D2" s="4" t="s">
        <v>1</v>
      </c>
      <c r="E2" s="4" t="s">
        <v>5</v>
      </c>
      <c r="F2" s="4" t="s">
        <v>62</v>
      </c>
      <c r="G2" s="4" t="s">
        <v>88</v>
      </c>
      <c r="H2" s="4" t="s">
        <v>87</v>
      </c>
      <c r="I2" s="4" t="s">
        <v>6</v>
      </c>
      <c r="J2" s="4" t="s">
        <v>2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84</v>
      </c>
      <c r="P2" s="4" t="s">
        <v>85</v>
      </c>
      <c r="Q2" s="4" t="s">
        <v>86</v>
      </c>
      <c r="R2" s="4" t="s">
        <v>92</v>
      </c>
      <c r="S2" s="4" t="s">
        <v>56</v>
      </c>
    </row>
    <row r="3" spans="1:19" s="1" customFormat="1" ht="26.25" customHeight="1" thickBot="1">
      <c r="A3" s="51" t="s">
        <v>63</v>
      </c>
      <c r="B3" s="52"/>
      <c r="C3" s="51">
        <v>300</v>
      </c>
      <c r="D3" s="51"/>
      <c r="E3" s="51">
        <v>100</v>
      </c>
      <c r="F3" s="51">
        <v>100</v>
      </c>
      <c r="G3" s="51"/>
      <c r="H3" s="51">
        <v>1000</v>
      </c>
      <c r="I3" s="51">
        <v>5000</v>
      </c>
      <c r="J3" s="51">
        <v>5000</v>
      </c>
      <c r="K3" s="51">
        <v>5000</v>
      </c>
      <c r="L3" s="51">
        <v>5000</v>
      </c>
      <c r="M3" s="51"/>
      <c r="N3" s="51"/>
      <c r="O3" s="51"/>
      <c r="P3" s="51"/>
      <c r="Q3" s="51"/>
      <c r="R3" s="51"/>
      <c r="S3" s="14"/>
    </row>
    <row r="4" spans="1:22" s="1" customFormat="1" ht="18" thickBot="1">
      <c r="A4" s="56" t="s">
        <v>53</v>
      </c>
      <c r="B4" s="85"/>
      <c r="C4" s="64">
        <f>SUM(C5:C16003)</f>
        <v>200</v>
      </c>
      <c r="D4" s="65">
        <f aca="true" t="shared" si="0" ref="D4:R4">SUM(D5:D16003)</f>
        <v>0</v>
      </c>
      <c r="E4" s="65">
        <f t="shared" si="0"/>
        <v>200</v>
      </c>
      <c r="F4" s="65">
        <f t="shared" si="0"/>
        <v>200</v>
      </c>
      <c r="G4" s="65">
        <f t="shared" si="0"/>
        <v>0</v>
      </c>
      <c r="H4" s="65">
        <f t="shared" si="0"/>
        <v>2520</v>
      </c>
      <c r="I4" s="65">
        <f t="shared" si="0"/>
        <v>8925</v>
      </c>
      <c r="J4" s="65">
        <f t="shared" si="0"/>
        <v>9275</v>
      </c>
      <c r="K4" s="65">
        <f t="shared" si="0"/>
        <v>8421</v>
      </c>
      <c r="L4" s="65">
        <f t="shared" si="0"/>
        <v>8868</v>
      </c>
      <c r="M4" s="65">
        <f t="shared" si="0"/>
        <v>0</v>
      </c>
      <c r="N4" s="65">
        <f t="shared" si="0"/>
        <v>0</v>
      </c>
      <c r="O4" s="65">
        <f t="shared" si="0"/>
        <v>0</v>
      </c>
      <c r="P4" s="65">
        <f t="shared" si="0"/>
        <v>0</v>
      </c>
      <c r="Q4" s="65">
        <f t="shared" si="0"/>
        <v>0</v>
      </c>
      <c r="R4" s="66">
        <f t="shared" si="0"/>
        <v>0</v>
      </c>
      <c r="S4" s="61"/>
      <c r="V4" s="44"/>
    </row>
    <row r="5" spans="1:19" ht="12.75">
      <c r="A5" s="53" t="s">
        <v>52</v>
      </c>
      <c r="B5" s="54">
        <v>41122</v>
      </c>
      <c r="C5" s="55">
        <v>400</v>
      </c>
      <c r="D5" s="55">
        <v>0</v>
      </c>
      <c r="E5" s="55">
        <v>250</v>
      </c>
      <c r="F5" s="55">
        <v>250</v>
      </c>
      <c r="G5" s="55"/>
      <c r="H5" s="55">
        <v>1125</v>
      </c>
      <c r="I5" s="55">
        <v>3560</v>
      </c>
      <c r="J5" s="55">
        <v>3012</v>
      </c>
      <c r="K5" s="55">
        <v>1200</v>
      </c>
      <c r="L5" s="55">
        <v>1100</v>
      </c>
      <c r="M5" s="55">
        <v>0</v>
      </c>
      <c r="N5" s="55">
        <v>0</v>
      </c>
      <c r="O5" s="55"/>
      <c r="P5" s="55"/>
      <c r="Q5" s="55"/>
      <c r="R5" s="55"/>
      <c r="S5" s="55"/>
    </row>
    <row r="6" spans="1:19" ht="12">
      <c r="A6" s="3" t="s">
        <v>55</v>
      </c>
      <c r="B6" s="5">
        <v>41122</v>
      </c>
      <c r="C6" s="3"/>
      <c r="D6" s="3"/>
      <c r="E6" s="3"/>
      <c r="F6" s="3"/>
      <c r="G6" s="3"/>
      <c r="H6" s="3">
        <v>980</v>
      </c>
      <c r="I6" s="3">
        <v>5700</v>
      </c>
      <c r="J6" s="3">
        <v>5994</v>
      </c>
      <c r="K6" s="3">
        <v>5400</v>
      </c>
      <c r="L6" s="3">
        <v>5709</v>
      </c>
      <c r="M6" s="3"/>
      <c r="N6" s="3"/>
      <c r="O6" s="3"/>
      <c r="P6" s="3"/>
      <c r="Q6" s="3"/>
      <c r="R6" s="3"/>
      <c r="S6" s="3"/>
    </row>
    <row r="7" spans="1:19" ht="12">
      <c r="A7" s="3" t="s">
        <v>51</v>
      </c>
      <c r="B7" s="5">
        <v>41122</v>
      </c>
      <c r="C7" s="3"/>
      <c r="D7" s="3"/>
      <c r="E7" s="3"/>
      <c r="F7" s="3"/>
      <c r="G7" s="3"/>
      <c r="H7" s="3">
        <v>-546</v>
      </c>
      <c r="I7" s="3">
        <v>-1176</v>
      </c>
      <c r="J7" s="3">
        <v>-1176</v>
      </c>
      <c r="K7" s="3">
        <v>-1540</v>
      </c>
      <c r="L7" s="3">
        <v>-1540</v>
      </c>
      <c r="M7" s="3"/>
      <c r="N7" s="3"/>
      <c r="O7" s="3"/>
      <c r="P7" s="3"/>
      <c r="Q7" s="3"/>
      <c r="R7" s="3"/>
      <c r="S7" s="3"/>
    </row>
    <row r="8" spans="1:19" ht="12">
      <c r="A8" s="3" t="s">
        <v>54</v>
      </c>
      <c r="B8" s="5">
        <v>41122</v>
      </c>
      <c r="C8" s="3"/>
      <c r="D8" s="3"/>
      <c r="E8" s="3"/>
      <c r="F8" s="3"/>
      <c r="G8" s="3"/>
      <c r="H8" s="3">
        <v>-10</v>
      </c>
      <c r="I8" s="3">
        <v>-118</v>
      </c>
      <c r="J8" s="3">
        <v>-118</v>
      </c>
      <c r="K8" s="3">
        <v>-154</v>
      </c>
      <c r="L8" s="3">
        <v>-154</v>
      </c>
      <c r="M8" s="3"/>
      <c r="N8" s="3"/>
      <c r="O8" s="3"/>
      <c r="P8" s="3"/>
      <c r="Q8" s="3"/>
      <c r="R8" s="3"/>
      <c r="S8" s="3"/>
    </row>
    <row r="9" spans="1:19" ht="12">
      <c r="A9" s="3" t="s">
        <v>51</v>
      </c>
      <c r="B9" s="5">
        <v>41123</v>
      </c>
      <c r="C9" s="3"/>
      <c r="D9" s="3"/>
      <c r="E9" s="3"/>
      <c r="F9" s="3"/>
      <c r="G9" s="3"/>
      <c r="H9" s="3">
        <v>-187</v>
      </c>
      <c r="I9" s="3">
        <v>-1550</v>
      </c>
      <c r="J9" s="3">
        <v>-1550</v>
      </c>
      <c r="K9" s="3"/>
      <c r="L9" s="3"/>
      <c r="M9" s="3"/>
      <c r="N9" s="3"/>
      <c r="O9" s="3"/>
      <c r="P9" s="3"/>
      <c r="Q9" s="3"/>
      <c r="R9" s="3"/>
      <c r="S9" s="3"/>
    </row>
    <row r="10" spans="1:19" ht="12">
      <c r="A10" s="3" t="s">
        <v>54</v>
      </c>
      <c r="B10" s="5">
        <v>41123</v>
      </c>
      <c r="C10" s="3"/>
      <c r="D10" s="3"/>
      <c r="E10" s="3">
        <v>-50</v>
      </c>
      <c r="F10" s="3">
        <v>-50</v>
      </c>
      <c r="G10" s="3"/>
      <c r="H10" s="3">
        <v>-25</v>
      </c>
      <c r="I10" s="3">
        <v>-218</v>
      </c>
      <c r="J10" s="3">
        <v>-218</v>
      </c>
      <c r="K10" s="3">
        <v>-100</v>
      </c>
      <c r="L10" s="3">
        <v>-100</v>
      </c>
      <c r="M10" s="3"/>
      <c r="N10" s="3"/>
      <c r="O10" s="3"/>
      <c r="P10" s="3"/>
      <c r="Q10" s="3"/>
      <c r="R10" s="3"/>
      <c r="S10" s="3"/>
    </row>
    <row r="11" spans="1:19" ht="12">
      <c r="A11" s="3" t="s">
        <v>51</v>
      </c>
      <c r="B11" s="5">
        <v>41124</v>
      </c>
      <c r="C11" s="3"/>
      <c r="D11" s="3"/>
      <c r="E11" s="3"/>
      <c r="F11" s="3"/>
      <c r="G11" s="3"/>
      <c r="H11" s="3">
        <v>-461</v>
      </c>
      <c r="I11" s="3">
        <v>-1313</v>
      </c>
      <c r="J11" s="3">
        <v>-1313</v>
      </c>
      <c r="K11" s="3"/>
      <c r="L11" s="3"/>
      <c r="M11" s="3"/>
      <c r="N11" s="3"/>
      <c r="O11" s="3"/>
      <c r="P11" s="3"/>
      <c r="Q11" s="3"/>
      <c r="R11" s="3"/>
      <c r="S11" s="3"/>
    </row>
    <row r="12" spans="1:19" ht="12">
      <c r="A12" s="3" t="s">
        <v>54</v>
      </c>
      <c r="B12" s="5">
        <v>41124</v>
      </c>
      <c r="C12" s="3"/>
      <c r="D12" s="3"/>
      <c r="E12" s="3"/>
      <c r="F12" s="3"/>
      <c r="G12" s="3"/>
      <c r="H12" s="3">
        <v>-15</v>
      </c>
      <c r="I12" s="3">
        <v>-56</v>
      </c>
      <c r="J12" s="3">
        <v>-56</v>
      </c>
      <c r="K12" s="3">
        <v>-162</v>
      </c>
      <c r="L12" s="3">
        <v>-162</v>
      </c>
      <c r="M12" s="3"/>
      <c r="N12" s="3"/>
      <c r="O12" s="3"/>
      <c r="P12" s="3"/>
      <c r="Q12" s="3"/>
      <c r="R12" s="3"/>
      <c r="S12" s="3"/>
    </row>
    <row r="13" spans="1:19" ht="12">
      <c r="A13" s="3" t="s">
        <v>55</v>
      </c>
      <c r="B13" s="5">
        <v>41127</v>
      </c>
      <c r="C13" s="3"/>
      <c r="D13" s="3"/>
      <c r="E13" s="3"/>
      <c r="F13" s="3"/>
      <c r="G13" s="3"/>
      <c r="H13" s="3">
        <v>1980</v>
      </c>
      <c r="I13" s="3">
        <v>5700</v>
      </c>
      <c r="J13" s="3">
        <v>5994</v>
      </c>
      <c r="K13" s="3">
        <v>5400</v>
      </c>
      <c r="L13" s="3">
        <v>5709</v>
      </c>
      <c r="M13" s="3"/>
      <c r="N13" s="3"/>
      <c r="O13" s="3"/>
      <c r="P13" s="3"/>
      <c r="Q13" s="3"/>
      <c r="R13" s="3"/>
      <c r="S13" s="3"/>
    </row>
    <row r="14" spans="1:19" ht="12">
      <c r="A14" s="3" t="s">
        <v>51</v>
      </c>
      <c r="B14" s="5">
        <v>41127</v>
      </c>
      <c r="C14" s="3"/>
      <c r="D14" s="3"/>
      <c r="E14" s="3"/>
      <c r="F14" s="3"/>
      <c r="G14" s="3"/>
      <c r="H14" s="3">
        <v>-146</v>
      </c>
      <c r="I14" s="3">
        <v>-1176</v>
      </c>
      <c r="J14" s="3">
        <v>-1176</v>
      </c>
      <c r="K14" s="3">
        <v>-1540</v>
      </c>
      <c r="L14" s="3">
        <v>-1540</v>
      </c>
      <c r="M14" s="3"/>
      <c r="N14" s="3"/>
      <c r="O14" s="3"/>
      <c r="P14" s="3"/>
      <c r="Q14" s="3"/>
      <c r="R14" s="3"/>
      <c r="S14" s="3"/>
    </row>
    <row r="15" spans="1:19" ht="12">
      <c r="A15" s="3" t="s">
        <v>54</v>
      </c>
      <c r="B15" s="5">
        <v>41127</v>
      </c>
      <c r="C15" s="3"/>
      <c r="D15" s="3"/>
      <c r="E15" s="3"/>
      <c r="F15" s="3"/>
      <c r="G15" s="3"/>
      <c r="H15" s="3">
        <v>-100</v>
      </c>
      <c r="I15" s="3">
        <v>-118</v>
      </c>
      <c r="J15" s="3">
        <v>-118</v>
      </c>
      <c r="K15" s="3">
        <v>-154</v>
      </c>
      <c r="L15" s="3">
        <v>-154</v>
      </c>
      <c r="M15" s="3"/>
      <c r="N15" s="3"/>
      <c r="O15" s="3"/>
      <c r="P15" s="3"/>
      <c r="Q15" s="3"/>
      <c r="R15" s="3"/>
      <c r="S15" s="3"/>
    </row>
    <row r="16" spans="1:19" ht="12">
      <c r="A16" s="3" t="s">
        <v>60</v>
      </c>
      <c r="B16" s="5">
        <v>41127</v>
      </c>
      <c r="C16" s="3"/>
      <c r="D16" s="3"/>
      <c r="E16" s="3"/>
      <c r="F16" s="3"/>
      <c r="G16" s="3"/>
      <c r="H16" s="3">
        <v>-75</v>
      </c>
      <c r="I16" s="3">
        <v>-100</v>
      </c>
      <c r="J16" s="3"/>
      <c r="K16" s="3">
        <v>-25</v>
      </c>
      <c r="L16" s="3"/>
      <c r="M16" s="3"/>
      <c r="N16" s="3"/>
      <c r="O16" s="3"/>
      <c r="P16" s="3"/>
      <c r="Q16" s="3"/>
      <c r="R16" s="3"/>
      <c r="S16" s="47" t="s">
        <v>57</v>
      </c>
    </row>
    <row r="17" spans="1:19" ht="12">
      <c r="A17" s="3" t="s">
        <v>61</v>
      </c>
      <c r="B17" s="5">
        <v>41128</v>
      </c>
      <c r="C17" s="3"/>
      <c r="D17" s="3"/>
      <c r="E17" s="3"/>
      <c r="F17" s="3"/>
      <c r="G17" s="3"/>
      <c r="H17" s="3"/>
      <c r="I17" s="3">
        <v>-210</v>
      </c>
      <c r="J17" s="3"/>
      <c r="K17" s="3">
        <v>96</v>
      </c>
      <c r="L17" s="3"/>
      <c r="M17" s="3"/>
      <c r="N17" s="3"/>
      <c r="O17" s="3"/>
      <c r="P17" s="3"/>
      <c r="Q17" s="3"/>
      <c r="R17" s="3"/>
      <c r="S17" s="3" t="s">
        <v>59</v>
      </c>
    </row>
    <row r="18" spans="1:19" ht="12">
      <c r="A18" s="3" t="s">
        <v>51</v>
      </c>
      <c r="B18" s="5">
        <v>41129</v>
      </c>
      <c r="C18" s="3">
        <v>-200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>
      <c r="A19" s="3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>
      <c r="A20" s="3"/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>
      <c r="A21" s="3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>
      <c r="A22" s="3"/>
      <c r="B22" s="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>
      <c r="A23" s="3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>
      <c r="A24" s="3"/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>
      <c r="A25" s="3"/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>
      <c r="A26" s="3"/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>
      <c r="A27" s="3"/>
      <c r="B27" s="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>
      <c r="A28" s="3"/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>
      <c r="A29" s="3"/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</sheetData>
  <sheetProtection/>
  <conditionalFormatting sqref="C4">
    <cfRule type="cellIs" priority="1" dxfId="0" operator="lessThan" stopIfTrue="1">
      <formula>$C$3</formula>
    </cfRule>
  </conditionalFormatting>
  <conditionalFormatting sqref="D4">
    <cfRule type="cellIs" priority="2" dxfId="0" operator="lessThan" stopIfTrue="1">
      <formula>$D$3</formula>
    </cfRule>
  </conditionalFormatting>
  <conditionalFormatting sqref="E4">
    <cfRule type="cellIs" priority="3" dxfId="0" operator="lessThan" stopIfTrue="1">
      <formula>$E$3</formula>
    </cfRule>
  </conditionalFormatting>
  <conditionalFormatting sqref="F4">
    <cfRule type="cellIs" priority="4" dxfId="0" operator="lessThan" stopIfTrue="1">
      <formula>$F$3</formula>
    </cfRule>
  </conditionalFormatting>
  <conditionalFormatting sqref="G4">
    <cfRule type="cellIs" priority="5" dxfId="0" operator="lessThan" stopIfTrue="1">
      <formula>$G$3</formula>
    </cfRule>
  </conditionalFormatting>
  <conditionalFormatting sqref="I4">
    <cfRule type="cellIs" priority="6" dxfId="0" operator="lessThan" stopIfTrue="1">
      <formula>$I$3</formula>
    </cfRule>
  </conditionalFormatting>
  <conditionalFormatting sqref="J4">
    <cfRule type="cellIs" priority="7" dxfId="0" operator="lessThan" stopIfTrue="1">
      <formula>$J$3</formula>
    </cfRule>
  </conditionalFormatting>
  <conditionalFormatting sqref="K4">
    <cfRule type="cellIs" priority="8" dxfId="0" operator="lessThan" stopIfTrue="1">
      <formula>$K$3</formula>
    </cfRule>
  </conditionalFormatting>
  <conditionalFormatting sqref="L4">
    <cfRule type="cellIs" priority="9" dxfId="0" operator="lessThan" stopIfTrue="1">
      <formula>$L$3</formula>
    </cfRule>
  </conditionalFormatting>
  <conditionalFormatting sqref="M4">
    <cfRule type="cellIs" priority="10" dxfId="0" operator="lessThan" stopIfTrue="1">
      <formula>$M$3</formula>
    </cfRule>
  </conditionalFormatting>
  <conditionalFormatting sqref="N4">
    <cfRule type="cellIs" priority="11" dxfId="0" operator="lessThan" stopIfTrue="1">
      <formula>$N$3</formula>
    </cfRule>
  </conditionalFormatting>
  <conditionalFormatting sqref="O4">
    <cfRule type="cellIs" priority="12" dxfId="0" operator="lessThan" stopIfTrue="1">
      <formula>$O$3</formula>
    </cfRule>
  </conditionalFormatting>
  <conditionalFormatting sqref="P4">
    <cfRule type="cellIs" priority="13" dxfId="0" operator="lessThan" stopIfTrue="1">
      <formula>$P$3</formula>
    </cfRule>
  </conditionalFormatting>
  <conditionalFormatting sqref="Q4">
    <cfRule type="cellIs" priority="14" dxfId="0" operator="lessThan" stopIfTrue="1">
      <formula>$Q$3</formula>
    </cfRule>
  </conditionalFormatting>
  <conditionalFormatting sqref="H4">
    <cfRule type="cellIs" priority="15" dxfId="0" operator="lessThan" stopIfTrue="1">
      <formula>$H$3</formula>
    </cfRule>
  </conditionalFormatting>
  <conditionalFormatting sqref="R4">
    <cfRule type="cellIs" priority="31" dxfId="0" operator="lessThan" stopIfTrue="1">
      <formula>$R$3</formula>
    </cfRule>
  </conditionalFormatting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1"/>
  </sheetPr>
  <dimension ref="A1:H30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42.8515625" style="0" customWidth="1"/>
    <col min="2" max="2" width="13.28125" style="0" bestFit="1" customWidth="1"/>
    <col min="3" max="3" width="11.28125" style="0" customWidth="1"/>
    <col min="4" max="4" width="16.28125" style="0" customWidth="1"/>
    <col min="5" max="5" width="11.7109375" style="0" customWidth="1"/>
    <col min="6" max="6" width="10.421875" style="0" customWidth="1"/>
    <col min="7" max="7" width="23.57421875" style="0" customWidth="1"/>
    <col min="8" max="8" width="20.8515625" style="0" customWidth="1"/>
  </cols>
  <sheetData>
    <row r="1" spans="1:4" ht="18" thickBot="1">
      <c r="A1" s="6" t="s">
        <v>48</v>
      </c>
      <c r="D1" s="31" t="s">
        <v>47</v>
      </c>
    </row>
    <row r="2" spans="1:8" ht="39.75" thickBot="1">
      <c r="A2" s="13" t="s">
        <v>15</v>
      </c>
      <c r="B2" s="13" t="s">
        <v>16</v>
      </c>
      <c r="C2" s="32" t="s">
        <v>17</v>
      </c>
      <c r="D2" s="14" t="s">
        <v>58</v>
      </c>
      <c r="E2" s="30" t="s">
        <v>39</v>
      </c>
      <c r="F2" s="28"/>
      <c r="G2" s="99" t="s">
        <v>49</v>
      </c>
      <c r="H2" s="100"/>
    </row>
    <row r="3" spans="1:8" ht="15">
      <c r="A3" s="15" t="s">
        <v>18</v>
      </c>
      <c r="B3" s="16" t="s">
        <v>19</v>
      </c>
      <c r="C3" s="17">
        <v>1</v>
      </c>
      <c r="D3" s="33"/>
      <c r="E3" s="29">
        <f>C3*D3</f>
        <v>0</v>
      </c>
      <c r="G3" s="83" t="s">
        <v>6</v>
      </c>
      <c r="H3" s="84">
        <f>SUM(E7:E8)</f>
        <v>1470</v>
      </c>
    </row>
    <row r="4" spans="1:8" ht="15">
      <c r="A4" s="19" t="s">
        <v>44</v>
      </c>
      <c r="B4" s="7" t="s">
        <v>45</v>
      </c>
      <c r="C4" s="8">
        <v>45</v>
      </c>
      <c r="D4" s="34"/>
      <c r="E4" s="20">
        <f aca="true" t="shared" si="0" ref="E4:E27">C4*D4</f>
        <v>0</v>
      </c>
      <c r="G4" s="36" t="s">
        <v>7</v>
      </c>
      <c r="H4" s="37">
        <f>SUM(E9:E10)</f>
        <v>0</v>
      </c>
    </row>
    <row r="5" spans="1:8" ht="15">
      <c r="A5" s="22" t="s">
        <v>20</v>
      </c>
      <c r="B5" s="11" t="s">
        <v>19</v>
      </c>
      <c r="C5" s="12">
        <v>1</v>
      </c>
      <c r="D5" s="34"/>
      <c r="E5" s="20">
        <f t="shared" si="0"/>
        <v>0</v>
      </c>
      <c r="G5" s="36" t="s">
        <v>9</v>
      </c>
      <c r="H5" s="37">
        <f>SUM(E11:E12)</f>
        <v>310</v>
      </c>
    </row>
    <row r="6" spans="1:8" ht="15.75" thickBot="1">
      <c r="A6" s="22" t="s">
        <v>46</v>
      </c>
      <c r="B6" s="11" t="s">
        <v>45</v>
      </c>
      <c r="C6" s="12">
        <v>20</v>
      </c>
      <c r="D6" s="34"/>
      <c r="E6" s="20">
        <f t="shared" si="0"/>
        <v>0</v>
      </c>
      <c r="G6" s="36" t="s">
        <v>5</v>
      </c>
      <c r="H6" s="37">
        <f>SUM(E19:E20)</f>
        <v>0</v>
      </c>
    </row>
    <row r="7" spans="1:8" ht="15">
      <c r="A7" s="15" t="s">
        <v>21</v>
      </c>
      <c r="B7" s="16" t="s">
        <v>19</v>
      </c>
      <c r="C7" s="17">
        <v>1</v>
      </c>
      <c r="D7" s="33"/>
      <c r="E7" s="18">
        <f t="shared" si="0"/>
        <v>0</v>
      </c>
      <c r="G7" s="36" t="s">
        <v>40</v>
      </c>
      <c r="H7" s="37">
        <f>SUM(E21:E22)</f>
        <v>0</v>
      </c>
    </row>
    <row r="8" spans="1:8" ht="15">
      <c r="A8" s="19" t="s">
        <v>22</v>
      </c>
      <c r="B8" s="7" t="s">
        <v>13</v>
      </c>
      <c r="C8" s="8">
        <v>210</v>
      </c>
      <c r="D8" s="34">
        <v>7</v>
      </c>
      <c r="E8" s="20">
        <f t="shared" si="0"/>
        <v>1470</v>
      </c>
      <c r="G8" s="36" t="s">
        <v>14</v>
      </c>
      <c r="H8" s="37">
        <f>SUM(E23:E24)</f>
        <v>0</v>
      </c>
    </row>
    <row r="9" spans="1:8" ht="15">
      <c r="A9" s="21" t="s">
        <v>23</v>
      </c>
      <c r="B9" s="9" t="s">
        <v>19</v>
      </c>
      <c r="C9" s="10">
        <v>1</v>
      </c>
      <c r="D9" s="34"/>
      <c r="E9" s="20">
        <f t="shared" si="0"/>
        <v>0</v>
      </c>
      <c r="G9" s="36" t="s">
        <v>4</v>
      </c>
      <c r="H9" s="37">
        <f>SUM(E3:E6)</f>
        <v>0</v>
      </c>
    </row>
    <row r="10" spans="1:8" ht="15">
      <c r="A10" s="21" t="s">
        <v>24</v>
      </c>
      <c r="B10" s="9" t="s">
        <v>13</v>
      </c>
      <c r="C10" s="10">
        <v>96</v>
      </c>
      <c r="D10" s="34"/>
      <c r="E10" s="20">
        <f t="shared" si="0"/>
        <v>0</v>
      </c>
      <c r="G10" s="36" t="s">
        <v>41</v>
      </c>
      <c r="H10" s="37">
        <f>SUM(E13:E14)</f>
        <v>1332</v>
      </c>
    </row>
    <row r="11" spans="1:8" ht="15">
      <c r="A11" s="22" t="s">
        <v>25</v>
      </c>
      <c r="B11" s="11" t="s">
        <v>19</v>
      </c>
      <c r="C11" s="12">
        <v>1</v>
      </c>
      <c r="D11" s="34"/>
      <c r="E11" s="20">
        <f t="shared" si="0"/>
        <v>0</v>
      </c>
      <c r="G11" s="38" t="s">
        <v>42</v>
      </c>
      <c r="H11" s="39">
        <f>SUM(E15:E16)</f>
        <v>0</v>
      </c>
    </row>
    <row r="12" spans="1:8" ht="15.75" thickBot="1">
      <c r="A12" s="22" t="s">
        <v>26</v>
      </c>
      <c r="B12" s="11" t="s">
        <v>13</v>
      </c>
      <c r="C12" s="12">
        <v>310</v>
      </c>
      <c r="D12" s="34">
        <v>1</v>
      </c>
      <c r="E12" s="20">
        <f t="shared" si="0"/>
        <v>310</v>
      </c>
      <c r="G12" s="80" t="s">
        <v>43</v>
      </c>
      <c r="H12" s="81">
        <f>SUM(E17:E18)</f>
        <v>1131</v>
      </c>
    </row>
    <row r="13" spans="1:8" ht="15">
      <c r="A13" s="15" t="s">
        <v>27</v>
      </c>
      <c r="B13" s="16" t="s">
        <v>19</v>
      </c>
      <c r="C13" s="17">
        <v>1</v>
      </c>
      <c r="D13" s="33"/>
      <c r="E13" s="18">
        <f t="shared" si="0"/>
        <v>0</v>
      </c>
      <c r="G13" s="38" t="s">
        <v>89</v>
      </c>
      <c r="H13" s="39">
        <f>E25</f>
        <v>0</v>
      </c>
    </row>
    <row r="14" spans="1:8" ht="15">
      <c r="A14" s="19" t="s">
        <v>28</v>
      </c>
      <c r="B14" s="7" t="s">
        <v>13</v>
      </c>
      <c r="C14" s="8">
        <v>666</v>
      </c>
      <c r="D14" s="34">
        <v>2</v>
      </c>
      <c r="E14" s="20">
        <f t="shared" si="0"/>
        <v>1332</v>
      </c>
      <c r="G14" s="38" t="s">
        <v>85</v>
      </c>
      <c r="H14" s="39">
        <f>E26</f>
        <v>0</v>
      </c>
    </row>
    <row r="15" spans="1:8" ht="15" customHeight="1" thickBot="1">
      <c r="A15" s="21" t="s">
        <v>29</v>
      </c>
      <c r="B15" s="9" t="s">
        <v>19</v>
      </c>
      <c r="C15" s="10">
        <v>1</v>
      </c>
      <c r="D15" s="34"/>
      <c r="E15" s="20">
        <f t="shared" si="0"/>
        <v>0</v>
      </c>
      <c r="G15" s="40" t="s">
        <v>86</v>
      </c>
      <c r="H15" s="41">
        <f>E27</f>
        <v>0</v>
      </c>
    </row>
    <row r="16" spans="1:5" ht="12">
      <c r="A16" s="21" t="s">
        <v>30</v>
      </c>
      <c r="B16" s="9" t="s">
        <v>13</v>
      </c>
      <c r="C16" s="10">
        <v>519</v>
      </c>
      <c r="D16" s="34"/>
      <c r="E16" s="20">
        <f t="shared" si="0"/>
        <v>0</v>
      </c>
    </row>
    <row r="17" spans="1:5" ht="12.75" thickBot="1">
      <c r="A17" s="22" t="s">
        <v>31</v>
      </c>
      <c r="B17" s="11" t="s">
        <v>19</v>
      </c>
      <c r="C17" s="12">
        <v>1</v>
      </c>
      <c r="D17" s="34"/>
      <c r="E17" s="20">
        <f t="shared" si="0"/>
        <v>0</v>
      </c>
    </row>
    <row r="18" spans="1:8" ht="12.75" thickBot="1">
      <c r="A18" s="22" t="s">
        <v>32</v>
      </c>
      <c r="B18" s="11" t="s">
        <v>13</v>
      </c>
      <c r="C18" s="12">
        <v>1131</v>
      </c>
      <c r="D18" s="34">
        <v>1</v>
      </c>
      <c r="E18" s="20">
        <f t="shared" si="0"/>
        <v>1131</v>
      </c>
      <c r="G18" s="101" t="s">
        <v>66</v>
      </c>
      <c r="H18" s="102"/>
    </row>
    <row r="19" spans="1:8" ht="12">
      <c r="A19" s="15" t="s">
        <v>33</v>
      </c>
      <c r="B19" s="16" t="s">
        <v>19</v>
      </c>
      <c r="C19" s="17">
        <v>1</v>
      </c>
      <c r="D19" s="33"/>
      <c r="E19" s="18">
        <f t="shared" si="0"/>
        <v>0</v>
      </c>
      <c r="G19" s="103"/>
      <c r="H19" s="104"/>
    </row>
    <row r="20" spans="1:8" ht="12.75" thickBot="1">
      <c r="A20" s="19" t="s">
        <v>34</v>
      </c>
      <c r="B20" s="7" t="s">
        <v>13</v>
      </c>
      <c r="C20" s="8">
        <v>84</v>
      </c>
      <c r="D20" s="34"/>
      <c r="E20" s="20">
        <f t="shared" si="0"/>
        <v>0</v>
      </c>
      <c r="G20" s="105"/>
      <c r="H20" s="106"/>
    </row>
    <row r="21" spans="1:8" ht="13.5" thickBot="1">
      <c r="A21" s="23" t="s">
        <v>35</v>
      </c>
      <c r="B21" s="24" t="s">
        <v>19</v>
      </c>
      <c r="C21" s="25">
        <v>1</v>
      </c>
      <c r="D21" s="33"/>
      <c r="E21" s="18">
        <f t="shared" si="0"/>
        <v>0</v>
      </c>
      <c r="G21" s="48"/>
      <c r="H21" s="48"/>
    </row>
    <row r="22" spans="1:8" ht="12">
      <c r="A22" s="21" t="s">
        <v>36</v>
      </c>
      <c r="B22" s="9" t="s">
        <v>13</v>
      </c>
      <c r="C22" s="10">
        <v>1152</v>
      </c>
      <c r="D22" s="34"/>
      <c r="E22" s="20">
        <f t="shared" si="0"/>
        <v>0</v>
      </c>
      <c r="G22" s="101" t="s">
        <v>67</v>
      </c>
      <c r="H22" s="102"/>
    </row>
    <row r="23" spans="1:8" ht="12">
      <c r="A23" s="26" t="s">
        <v>37</v>
      </c>
      <c r="B23" s="26" t="s">
        <v>19</v>
      </c>
      <c r="C23" s="27">
        <v>1</v>
      </c>
      <c r="D23" s="35"/>
      <c r="E23" s="20">
        <f t="shared" si="0"/>
        <v>0</v>
      </c>
      <c r="G23" s="103"/>
      <c r="H23" s="104"/>
    </row>
    <row r="24" spans="1:8" ht="12.75" thickBot="1">
      <c r="A24" s="68" t="s">
        <v>38</v>
      </c>
      <c r="B24" s="68" t="s">
        <v>13</v>
      </c>
      <c r="C24" s="69">
        <v>500</v>
      </c>
      <c r="D24" s="70"/>
      <c r="E24" s="71">
        <f t="shared" si="0"/>
        <v>0</v>
      </c>
      <c r="G24" s="105"/>
      <c r="H24" s="106"/>
    </row>
    <row r="25" spans="1:5" ht="12">
      <c r="A25" s="72" t="s">
        <v>89</v>
      </c>
      <c r="B25" s="73" t="s">
        <v>90</v>
      </c>
      <c r="C25" s="74">
        <v>1</v>
      </c>
      <c r="D25" s="33"/>
      <c r="E25" s="18">
        <f t="shared" si="0"/>
        <v>0</v>
      </c>
    </row>
    <row r="26" spans="1:5" ht="12">
      <c r="A26" s="75" t="s">
        <v>85</v>
      </c>
      <c r="B26" s="3" t="s">
        <v>90</v>
      </c>
      <c r="C26" s="67">
        <v>1</v>
      </c>
      <c r="D26" s="34"/>
      <c r="E26" s="20">
        <f t="shared" si="0"/>
        <v>0</v>
      </c>
    </row>
    <row r="27" spans="1:5" ht="12.75" thickBot="1">
      <c r="A27" s="76" t="s">
        <v>86</v>
      </c>
      <c r="B27" s="77" t="s">
        <v>90</v>
      </c>
      <c r="C27" s="78">
        <v>1</v>
      </c>
      <c r="D27" s="82"/>
      <c r="E27" s="79">
        <f t="shared" si="0"/>
        <v>0</v>
      </c>
    </row>
    <row r="29" ht="12">
      <c r="A29" s="59" t="s">
        <v>74</v>
      </c>
    </row>
    <row r="30" ht="12">
      <c r="A30" s="59" t="s">
        <v>75</v>
      </c>
    </row>
  </sheetData>
  <sheetProtection/>
  <mergeCells count="3">
    <mergeCell ref="G2:H2"/>
    <mergeCell ref="G18:H20"/>
    <mergeCell ref="G22:H24"/>
  </mergeCells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S107"/>
  <sheetViews>
    <sheetView zoomScalePageLayoutView="0" workbookViewId="0" topLeftCell="A1">
      <pane xSplit="1" ySplit="5" topLeftCell="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0" sqref="N20"/>
    </sheetView>
  </sheetViews>
  <sheetFormatPr defaultColWidth="9.140625" defaultRowHeight="12.75"/>
  <cols>
    <col min="1" max="1" width="23.7109375" style="0" customWidth="1"/>
    <col min="2" max="2" width="10.28125" style="0" customWidth="1"/>
    <col min="3" max="3" width="8.00390625" style="0" customWidth="1"/>
    <col min="4" max="4" width="7.57421875" style="0" customWidth="1"/>
    <col min="5" max="5" width="8.28125" style="0" customWidth="1"/>
    <col min="6" max="6" width="7.7109375" style="0" customWidth="1"/>
    <col min="7" max="7" width="9.00390625" style="0" customWidth="1"/>
    <col min="8" max="8" width="8.421875" style="0" customWidth="1"/>
    <col min="9" max="9" width="10.00390625" style="0" customWidth="1"/>
    <col min="10" max="11" width="9.8515625" style="0" customWidth="1"/>
    <col min="12" max="12" width="9.00390625" style="0" customWidth="1"/>
    <col min="13" max="13" width="9.57421875" style="0" customWidth="1"/>
    <col min="14" max="14" width="10.00390625" style="0" customWidth="1"/>
    <col min="18" max="18" width="9.8515625" style="0" customWidth="1"/>
    <col min="21" max="21" width="10.140625" style="0" customWidth="1"/>
  </cols>
  <sheetData>
    <row r="1" spans="1:18" ht="18" customHeight="1">
      <c r="A1" s="46" t="s">
        <v>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8"/>
      <c r="P1" s="28"/>
      <c r="Q1" s="28"/>
      <c r="R1" s="28"/>
    </row>
    <row r="2" spans="1:19" s="1" customFormat="1" ht="39">
      <c r="A2" s="4" t="s">
        <v>50</v>
      </c>
      <c r="B2" s="4" t="s">
        <v>3</v>
      </c>
      <c r="C2" s="4" t="s">
        <v>11</v>
      </c>
      <c r="D2" s="4" t="s">
        <v>12</v>
      </c>
      <c r="E2" s="4" t="s">
        <v>5</v>
      </c>
      <c r="F2" s="4" t="s">
        <v>62</v>
      </c>
      <c r="G2" s="4" t="s">
        <v>4</v>
      </c>
      <c r="H2" s="4" t="s">
        <v>87</v>
      </c>
      <c r="I2" s="4" t="s">
        <v>6</v>
      </c>
      <c r="J2" s="4" t="s">
        <v>2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84</v>
      </c>
      <c r="P2" s="4" t="s">
        <v>85</v>
      </c>
      <c r="Q2" s="4" t="s">
        <v>86</v>
      </c>
      <c r="R2" s="4" t="s">
        <v>92</v>
      </c>
      <c r="S2" s="4" t="s">
        <v>56</v>
      </c>
    </row>
    <row r="3" spans="1:19" s="1" customFormat="1" ht="56.25" customHeight="1" thickBot="1">
      <c r="A3" s="49" t="s">
        <v>77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4"/>
    </row>
    <row r="4" spans="1:19" s="1" customFormat="1" ht="26.25" customHeight="1" thickBot="1">
      <c r="A4" s="45" t="s">
        <v>53</v>
      </c>
      <c r="B4" s="60"/>
      <c r="C4" s="87">
        <f>SUM(C6:C16005)</f>
        <v>0</v>
      </c>
      <c r="D4" s="88">
        <f aca="true" t="shared" si="0" ref="D4:R4">SUM(D6:D16005)</f>
        <v>0</v>
      </c>
      <c r="E4" s="88">
        <f t="shared" si="0"/>
        <v>0</v>
      </c>
      <c r="F4" s="88">
        <f t="shared" si="0"/>
        <v>0</v>
      </c>
      <c r="G4" s="88">
        <f>SUM(G6:G16005)</f>
        <v>0</v>
      </c>
      <c r="H4" s="88">
        <f t="shared" si="0"/>
        <v>0</v>
      </c>
      <c r="I4" s="88">
        <f>SUM(I6:I16005)</f>
        <v>0</v>
      </c>
      <c r="J4" s="88">
        <f t="shared" si="0"/>
        <v>0</v>
      </c>
      <c r="K4" s="88">
        <f t="shared" si="0"/>
        <v>0</v>
      </c>
      <c r="L4" s="88">
        <f t="shared" si="0"/>
        <v>0</v>
      </c>
      <c r="M4" s="88">
        <f t="shared" si="0"/>
        <v>0</v>
      </c>
      <c r="N4" s="88">
        <f t="shared" si="0"/>
        <v>0</v>
      </c>
      <c r="O4" s="88">
        <f t="shared" si="0"/>
        <v>0</v>
      </c>
      <c r="P4" s="88">
        <f t="shared" si="0"/>
        <v>0</v>
      </c>
      <c r="Q4" s="88">
        <f t="shared" si="0"/>
        <v>0</v>
      </c>
      <c r="R4" s="89">
        <f t="shared" si="0"/>
        <v>0</v>
      </c>
      <c r="S4" s="61"/>
    </row>
    <row r="5" spans="1:19" s="1" customFormat="1" ht="18">
      <c r="A5" s="90" t="s">
        <v>93</v>
      </c>
      <c r="B5" s="91"/>
      <c r="C5" s="92" t="str">
        <f>IF(C3-C4&gt;0,(C3-C4)/500," ")</f>
        <v> </v>
      </c>
      <c r="D5" s="92" t="str">
        <f>IF(D3-D4&gt;0,(D3-D4)/500," ")</f>
        <v> </v>
      </c>
      <c r="E5" s="92" t="str">
        <f>IF(E3-E4&gt;0,(E3-E4)/84," ")</f>
        <v> </v>
      </c>
      <c r="F5" s="92" t="str">
        <f>IF(F3-F4&gt;0,F3-F4," ")</f>
        <v> </v>
      </c>
      <c r="G5" s="92" t="str">
        <f>IF(G3-G4&gt;0,(G3-G4)/45," ")</f>
        <v> </v>
      </c>
      <c r="H5" s="92" t="str">
        <f>IF(H3-H4&gt;0,(H3-H4)/20," ")</f>
        <v> </v>
      </c>
      <c r="I5" s="92" t="str">
        <f>IF(I3-I4&gt;0,(I3-I4)/210," ")</f>
        <v> </v>
      </c>
      <c r="J5" s="92" t="str">
        <f>IF(J3-J4&gt;0,(J3-J4)/666," ")</f>
        <v> </v>
      </c>
      <c r="K5" s="92" t="str">
        <f>IF(K3-K4&gt;0,(K3-K4)/96," ")</f>
        <v> </v>
      </c>
      <c r="L5" s="92" t="str">
        <f>IF(L3-L4&gt;0,(L3-L4)/519," ")</f>
        <v> </v>
      </c>
      <c r="M5" s="92" t="str">
        <f>IF(M3-M4&gt;0,(M3-M4)/310," ")</f>
        <v> </v>
      </c>
      <c r="N5" s="92" t="str">
        <f>IF(N3-N4&gt;0,(N3-N4)/1131," ")</f>
        <v> </v>
      </c>
      <c r="O5" s="92" t="str">
        <f>IF(O3-O4&gt;0,O3-O4," ")</f>
        <v> </v>
      </c>
      <c r="P5" s="92" t="str">
        <f>IF(P3-P4&gt;0,P3-P4," ")</f>
        <v> </v>
      </c>
      <c r="Q5" s="92" t="str">
        <f>IF(Q3-Q4&gt;0,Q3-Q4," ")</f>
        <v> </v>
      </c>
      <c r="R5" s="92" t="str">
        <f>IF(R3-R4&gt;0,R3-R4," ")</f>
        <v> </v>
      </c>
      <c r="S5" s="4"/>
    </row>
    <row r="6" spans="1:19" ht="12.75">
      <c r="A6" s="42"/>
      <c r="B6" s="43"/>
      <c r="C6" s="55"/>
      <c r="D6" s="55"/>
      <c r="E6" s="55"/>
      <c r="F6" s="55"/>
      <c r="G6" s="62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3"/>
    </row>
    <row r="7" spans="1:19" ht="12">
      <c r="A7" s="86"/>
      <c r="B7" s="93"/>
      <c r="C7" s="3"/>
      <c r="D7" s="3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3"/>
    </row>
    <row r="8" spans="1:19" ht="12">
      <c r="A8" s="86"/>
      <c r="B8" s="93"/>
      <c r="C8" s="3"/>
      <c r="D8" s="3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3"/>
    </row>
    <row r="9" spans="1:19" ht="12">
      <c r="A9" s="86"/>
      <c r="B9" s="93"/>
      <c r="C9" s="3"/>
      <c r="D9" s="3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3"/>
    </row>
    <row r="10" spans="1:19" ht="12">
      <c r="A10" s="3"/>
      <c r="B10" s="93"/>
      <c r="C10" s="3"/>
      <c r="D10" s="3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3"/>
    </row>
    <row r="11" spans="1:19" ht="12">
      <c r="A11" s="3"/>
      <c r="B11" s="93"/>
      <c r="C11" s="3"/>
      <c r="D11" s="3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3"/>
    </row>
    <row r="12" spans="1:19" ht="12">
      <c r="A12" s="3"/>
      <c r="B12" s="93"/>
      <c r="C12" s="3"/>
      <c r="D12" s="3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3"/>
    </row>
    <row r="13" spans="1:19" ht="12">
      <c r="A13" s="3"/>
      <c r="B13" s="93"/>
      <c r="C13" s="3"/>
      <c r="D13" s="3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3"/>
    </row>
    <row r="14" spans="1:19" ht="12">
      <c r="A14" s="3"/>
      <c r="B14" s="93"/>
      <c r="C14" s="3"/>
      <c r="D14" s="3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3"/>
    </row>
    <row r="15" spans="1:19" ht="12">
      <c r="A15" s="3"/>
      <c r="B15" s="93"/>
      <c r="C15" s="3"/>
      <c r="D15" s="3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3"/>
    </row>
    <row r="16" spans="1:19" ht="12">
      <c r="A16" s="3"/>
      <c r="B16" s="93"/>
      <c r="C16" s="3"/>
      <c r="D16" s="3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3"/>
    </row>
    <row r="17" spans="1:19" ht="12">
      <c r="A17" s="3"/>
      <c r="B17" s="93"/>
      <c r="C17" s="3"/>
      <c r="D17" s="3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3"/>
    </row>
    <row r="18" spans="1:19" ht="12">
      <c r="A18" s="3"/>
      <c r="B18" s="93"/>
      <c r="C18" s="3"/>
      <c r="D18" s="3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3"/>
    </row>
    <row r="19" spans="1:19" ht="12">
      <c r="A19" s="3"/>
      <c r="B19" s="93"/>
      <c r="C19" s="3"/>
      <c r="D19" s="3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3"/>
    </row>
    <row r="20" spans="1:19" ht="12">
      <c r="A20" s="3"/>
      <c r="B20" s="93"/>
      <c r="C20" s="3"/>
      <c r="D20" s="3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3"/>
    </row>
    <row r="21" spans="1:19" ht="12">
      <c r="A21" s="3"/>
      <c r="B21" s="93"/>
      <c r="C21" s="3"/>
      <c r="D21" s="3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3"/>
    </row>
    <row r="22" spans="1:19" ht="12">
      <c r="A22" s="3"/>
      <c r="B22" s="93"/>
      <c r="C22" s="3"/>
      <c r="D22" s="3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3"/>
    </row>
    <row r="23" spans="1:19" ht="12">
      <c r="A23" s="3"/>
      <c r="B23" s="93"/>
      <c r="C23" s="3"/>
      <c r="D23" s="3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3"/>
    </row>
    <row r="24" spans="1:19" ht="12">
      <c r="A24" s="3"/>
      <c r="B24" s="93"/>
      <c r="C24" s="3"/>
      <c r="D24" s="3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3"/>
    </row>
    <row r="25" spans="1:19" ht="12">
      <c r="A25" s="3"/>
      <c r="B25" s="93"/>
      <c r="C25" s="3"/>
      <c r="D25" s="3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3"/>
    </row>
    <row r="26" spans="1:19" ht="12">
      <c r="A26" s="3"/>
      <c r="B26" s="93"/>
      <c r="C26" s="3"/>
      <c r="D26" s="3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3"/>
    </row>
    <row r="27" spans="1:19" ht="12">
      <c r="A27" s="3"/>
      <c r="B27" s="93"/>
      <c r="C27" s="3"/>
      <c r="D27" s="3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3"/>
    </row>
    <row r="28" spans="1:19" ht="12">
      <c r="A28" s="3"/>
      <c r="B28" s="93"/>
      <c r="C28" s="3"/>
      <c r="D28" s="3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3"/>
    </row>
    <row r="29" spans="1:19" ht="12">
      <c r="A29" s="3"/>
      <c r="B29" s="93"/>
      <c r="C29" s="3"/>
      <c r="D29" s="3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3"/>
    </row>
    <row r="30" spans="1:19" ht="12">
      <c r="A30" s="3"/>
      <c r="B30" s="93"/>
      <c r="C30" s="3"/>
      <c r="D30" s="3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3"/>
    </row>
    <row r="31" spans="1:19" ht="12">
      <c r="A31" s="3"/>
      <c r="B31" s="93"/>
      <c r="C31" s="3"/>
      <c r="D31" s="3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3"/>
    </row>
    <row r="32" spans="1:19" ht="12">
      <c r="A32" s="3"/>
      <c r="B32" s="93"/>
      <c r="C32" s="3"/>
      <c r="D32" s="3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3"/>
    </row>
    <row r="33" spans="1:19" ht="12">
      <c r="A33" s="3"/>
      <c r="B33" s="93"/>
      <c r="C33" s="3"/>
      <c r="D33" s="3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3"/>
    </row>
    <row r="34" spans="1:19" ht="12">
      <c r="A34" s="3"/>
      <c r="B34" s="67"/>
      <c r="C34" s="3"/>
      <c r="D34" s="3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3"/>
    </row>
    <row r="35" spans="1:19" ht="12">
      <c r="A35" s="3"/>
      <c r="B35" s="67"/>
      <c r="C35" s="3"/>
      <c r="D35" s="3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3"/>
    </row>
    <row r="36" spans="1:19" ht="12">
      <c r="A36" s="3"/>
      <c r="B36" s="67"/>
      <c r="C36" s="3"/>
      <c r="D36" s="3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3"/>
    </row>
    <row r="37" spans="1:19" ht="12">
      <c r="A37" s="3"/>
      <c r="B37" s="67"/>
      <c r="C37" s="3"/>
      <c r="D37" s="3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3"/>
    </row>
    <row r="38" spans="1:19" ht="12">
      <c r="A38" s="3"/>
      <c r="B38" s="67"/>
      <c r="C38" s="3"/>
      <c r="D38" s="3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3"/>
    </row>
    <row r="39" spans="1:19" ht="12">
      <c r="A39" s="3"/>
      <c r="B39" s="67"/>
      <c r="C39" s="3"/>
      <c r="D39" s="3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3"/>
    </row>
    <row r="40" spans="1:19" ht="12">
      <c r="A40" s="3"/>
      <c r="B40" s="67"/>
      <c r="C40" s="3"/>
      <c r="D40" s="3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3"/>
    </row>
    <row r="41" spans="1:19" ht="12">
      <c r="A41" s="3"/>
      <c r="B41" s="67"/>
      <c r="C41" s="3"/>
      <c r="D41" s="3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3"/>
    </row>
    <row r="42" spans="1:19" ht="12">
      <c r="A42" s="3"/>
      <c r="B42" s="67"/>
      <c r="C42" s="3"/>
      <c r="D42" s="3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3"/>
    </row>
    <row r="43" spans="1:19" ht="12">
      <c r="A43" s="3"/>
      <c r="B43" s="67"/>
      <c r="C43" s="3"/>
      <c r="D43" s="3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3"/>
    </row>
    <row r="44" spans="1:19" ht="12">
      <c r="A44" s="3"/>
      <c r="B44" s="67"/>
      <c r="C44" s="3"/>
      <c r="D44" s="3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3"/>
    </row>
    <row r="45" spans="1:19" ht="12">
      <c r="A45" s="3"/>
      <c r="B45" s="67"/>
      <c r="C45" s="3"/>
      <c r="D45" s="3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3"/>
    </row>
    <row r="46" spans="1:19" ht="12">
      <c r="A46" s="3"/>
      <c r="B46" s="67"/>
      <c r="C46" s="3"/>
      <c r="D46" s="3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3"/>
    </row>
    <row r="47" spans="1:19" ht="12">
      <c r="A47" s="3"/>
      <c r="B47" s="67"/>
      <c r="C47" s="3"/>
      <c r="D47" s="3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3"/>
    </row>
    <row r="48" spans="1:19" ht="12">
      <c r="A48" s="3"/>
      <c r="B48" s="67"/>
      <c r="C48" s="3"/>
      <c r="D48" s="3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3"/>
    </row>
    <row r="49" spans="1:19" ht="12">
      <c r="A49" s="3"/>
      <c r="B49" s="67"/>
      <c r="C49" s="3"/>
      <c r="D49" s="3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3"/>
    </row>
    <row r="50" spans="1:19" ht="12">
      <c r="A50" s="3"/>
      <c r="B50" s="67"/>
      <c r="C50" s="3"/>
      <c r="D50" s="3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3"/>
    </row>
    <row r="51" spans="1:19" ht="12">
      <c r="A51" s="3"/>
      <c r="B51" s="67"/>
      <c r="C51" s="3"/>
      <c r="D51" s="3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3"/>
    </row>
    <row r="52" spans="1:19" ht="12">
      <c r="A52" s="3"/>
      <c r="B52" s="67"/>
      <c r="C52" s="3"/>
      <c r="D52" s="3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3"/>
    </row>
    <row r="53" spans="1:19" ht="12">
      <c r="A53" s="3"/>
      <c r="B53" s="67"/>
      <c r="C53" s="3"/>
      <c r="D53" s="3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3"/>
    </row>
    <row r="54" spans="1:19" ht="12">
      <c r="A54" s="3"/>
      <c r="B54" s="67"/>
      <c r="C54" s="3"/>
      <c r="D54" s="3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3"/>
    </row>
    <row r="55" spans="1:19" ht="12">
      <c r="A55" s="3"/>
      <c r="B55" s="67"/>
      <c r="C55" s="3"/>
      <c r="D55" s="3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3"/>
    </row>
    <row r="56" spans="1:19" ht="12">
      <c r="A56" s="3"/>
      <c r="B56" s="67"/>
      <c r="C56" s="3"/>
      <c r="D56" s="3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3"/>
    </row>
    <row r="57" spans="1:19" ht="12">
      <c r="A57" s="3"/>
      <c r="B57" s="67"/>
      <c r="C57" s="3"/>
      <c r="D57" s="3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3"/>
    </row>
    <row r="58" spans="1:19" ht="12">
      <c r="A58" s="3"/>
      <c r="B58" s="67"/>
      <c r="C58" s="3"/>
      <c r="D58" s="3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3"/>
    </row>
    <row r="59" spans="1:19" ht="12">
      <c r="A59" s="3"/>
      <c r="B59" s="67"/>
      <c r="C59" s="3"/>
      <c r="D59" s="3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3"/>
    </row>
    <row r="60" spans="1:19" ht="12">
      <c r="A60" s="3"/>
      <c r="B60" s="67"/>
      <c r="C60" s="3"/>
      <c r="D60" s="3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3"/>
    </row>
    <row r="61" spans="1:19" ht="12">
      <c r="A61" s="3"/>
      <c r="B61" s="67"/>
      <c r="C61" s="3"/>
      <c r="D61" s="3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3"/>
    </row>
    <row r="62" spans="1:19" ht="12">
      <c r="A62" s="3"/>
      <c r="B62" s="67"/>
      <c r="C62" s="3"/>
      <c r="D62" s="3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3"/>
    </row>
    <row r="63" spans="1:19" ht="12">
      <c r="A63" s="3"/>
      <c r="B63" s="67"/>
      <c r="C63" s="3"/>
      <c r="D63" s="3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3"/>
    </row>
    <row r="64" spans="1:19" ht="12">
      <c r="A64" s="3"/>
      <c r="B64" s="67"/>
      <c r="C64" s="3"/>
      <c r="D64" s="3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3"/>
    </row>
    <row r="65" spans="1:19" ht="12">
      <c r="A65" s="3"/>
      <c r="B65" s="67"/>
      <c r="C65" s="3"/>
      <c r="D65" s="3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3"/>
    </row>
    <row r="66" spans="1:19" ht="12">
      <c r="A66" s="3"/>
      <c r="B66" s="67"/>
      <c r="C66" s="3"/>
      <c r="D66" s="3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3"/>
    </row>
    <row r="67" spans="1:19" ht="12">
      <c r="A67" s="3"/>
      <c r="B67" s="67"/>
      <c r="C67" s="3"/>
      <c r="D67" s="3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3"/>
    </row>
    <row r="68" spans="1:19" ht="12">
      <c r="A68" s="3"/>
      <c r="B68" s="67"/>
      <c r="C68" s="3"/>
      <c r="D68" s="3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3"/>
    </row>
    <row r="69" spans="1:19" ht="12">
      <c r="A69" s="3"/>
      <c r="B69" s="67"/>
      <c r="C69" s="3"/>
      <c r="D69" s="3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3"/>
    </row>
    <row r="70" spans="1:19" ht="12">
      <c r="A70" s="3"/>
      <c r="B70" s="67"/>
      <c r="C70" s="3"/>
      <c r="D70" s="3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3"/>
    </row>
    <row r="71" spans="1:19" ht="12">
      <c r="A71" s="3"/>
      <c r="B71" s="67"/>
      <c r="C71" s="3"/>
      <c r="D71" s="3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3"/>
    </row>
    <row r="72" spans="1:19" ht="12">
      <c r="A72" s="3"/>
      <c r="B72" s="67"/>
      <c r="C72" s="3"/>
      <c r="D72" s="3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3"/>
    </row>
    <row r="73" spans="1:19" ht="12">
      <c r="A73" s="3"/>
      <c r="B73" s="67"/>
      <c r="C73" s="3"/>
      <c r="D73" s="3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3"/>
    </row>
    <row r="74" spans="1:19" ht="12">
      <c r="A74" s="3"/>
      <c r="B74" s="67"/>
      <c r="C74" s="3"/>
      <c r="D74" s="3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3"/>
    </row>
    <row r="75" spans="1:19" ht="12">
      <c r="A75" s="3"/>
      <c r="B75" s="67"/>
      <c r="C75" s="3"/>
      <c r="D75" s="3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3"/>
    </row>
    <row r="76" spans="1:19" ht="12">
      <c r="A76" s="3"/>
      <c r="B76" s="67"/>
      <c r="C76" s="3"/>
      <c r="D76" s="3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3"/>
    </row>
    <row r="77" spans="1:19" ht="12">
      <c r="A77" s="3"/>
      <c r="B77" s="67"/>
      <c r="C77" s="3"/>
      <c r="D77" s="3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3"/>
    </row>
    <row r="78" spans="1:19" ht="12">
      <c r="A78" s="3"/>
      <c r="B78" s="67"/>
      <c r="C78" s="3"/>
      <c r="D78" s="3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3"/>
    </row>
    <row r="79" spans="1:19" ht="12">
      <c r="A79" s="3"/>
      <c r="B79" s="67"/>
      <c r="C79" s="3"/>
      <c r="D79" s="3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3"/>
    </row>
    <row r="80" spans="1:19" ht="12">
      <c r="A80" s="3"/>
      <c r="B80" s="67"/>
      <c r="C80" s="3"/>
      <c r="D80" s="3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3"/>
    </row>
    <row r="81" spans="1:19" ht="12">
      <c r="A81" s="3"/>
      <c r="B81" s="67"/>
      <c r="C81" s="3"/>
      <c r="D81" s="3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3"/>
    </row>
    <row r="82" spans="1:19" ht="12">
      <c r="A82" s="3"/>
      <c r="B82" s="67"/>
      <c r="C82" s="3"/>
      <c r="D82" s="3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3"/>
    </row>
    <row r="83" spans="1:19" ht="12">
      <c r="A83" s="3"/>
      <c r="B83" s="67"/>
      <c r="C83" s="3"/>
      <c r="D83" s="3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3"/>
    </row>
    <row r="84" spans="1:19" ht="12">
      <c r="A84" s="3"/>
      <c r="B84" s="67"/>
      <c r="C84" s="3"/>
      <c r="D84" s="3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3"/>
    </row>
    <row r="85" spans="1:19" ht="12">
      <c r="A85" s="3"/>
      <c r="B85" s="67"/>
      <c r="C85" s="3"/>
      <c r="D85" s="3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3"/>
    </row>
    <row r="86" spans="1:19" ht="12">
      <c r="A86" s="3"/>
      <c r="B86" s="67"/>
      <c r="C86" s="3"/>
      <c r="D86" s="3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3"/>
    </row>
    <row r="87" spans="1:19" ht="12">
      <c r="A87" s="3"/>
      <c r="B87" s="67"/>
      <c r="C87" s="3"/>
      <c r="D87" s="3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3"/>
    </row>
    <row r="88" spans="1:19" ht="12">
      <c r="A88" s="3"/>
      <c r="B88" s="67"/>
      <c r="C88" s="3"/>
      <c r="D88" s="3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3"/>
    </row>
    <row r="89" spans="1:19" ht="12">
      <c r="A89" s="3"/>
      <c r="B89" s="67"/>
      <c r="C89" s="3"/>
      <c r="D89" s="3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3"/>
    </row>
    <row r="90" spans="1:19" ht="12">
      <c r="A90" s="3"/>
      <c r="B90" s="67"/>
      <c r="C90" s="3"/>
      <c r="D90" s="3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3"/>
    </row>
    <row r="91" spans="1:19" ht="12">
      <c r="A91" s="3"/>
      <c r="B91" s="67"/>
      <c r="C91" s="3"/>
      <c r="D91" s="3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3"/>
    </row>
    <row r="92" spans="1:19" ht="12">
      <c r="A92" s="3"/>
      <c r="B92" s="67"/>
      <c r="C92" s="3"/>
      <c r="D92" s="3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3"/>
    </row>
    <row r="93" spans="1:19" ht="12">
      <c r="A93" s="3"/>
      <c r="B93" s="67"/>
      <c r="C93" s="3"/>
      <c r="D93" s="3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3"/>
    </row>
    <row r="94" spans="1:19" ht="12">
      <c r="A94" s="3"/>
      <c r="B94" s="67"/>
      <c r="C94" s="3"/>
      <c r="D94" s="3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3"/>
    </row>
    <row r="95" spans="1:19" ht="12">
      <c r="A95" s="3"/>
      <c r="B95" s="67"/>
      <c r="C95" s="3"/>
      <c r="D95" s="3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3"/>
    </row>
    <row r="96" spans="1:19" ht="12">
      <c r="A96" s="3"/>
      <c r="B96" s="67"/>
      <c r="C96" s="3"/>
      <c r="D96" s="3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3"/>
    </row>
    <row r="97" spans="1:19" ht="12">
      <c r="A97" s="3"/>
      <c r="B97" s="67"/>
      <c r="C97" s="3"/>
      <c r="D97" s="3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3"/>
    </row>
    <row r="98" spans="1:19" ht="12">
      <c r="A98" s="3"/>
      <c r="B98" s="67"/>
      <c r="C98" s="3"/>
      <c r="D98" s="3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3"/>
    </row>
    <row r="99" spans="1:19" ht="12">
      <c r="A99" s="3"/>
      <c r="B99" s="67"/>
      <c r="C99" s="3"/>
      <c r="D99" s="3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3"/>
    </row>
    <row r="100" spans="1:19" ht="12">
      <c r="A100" s="3"/>
      <c r="B100" s="67"/>
      <c r="C100" s="3"/>
      <c r="D100" s="3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3"/>
    </row>
    <row r="101" spans="1:19" ht="12">
      <c r="A101" s="3"/>
      <c r="B101" s="67"/>
      <c r="C101" s="3"/>
      <c r="D101" s="3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3"/>
    </row>
    <row r="102" spans="1:19" ht="12">
      <c r="A102" s="3"/>
      <c r="B102" s="67"/>
      <c r="C102" s="3"/>
      <c r="D102" s="3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3"/>
    </row>
    <row r="103" spans="1:18" ht="12">
      <c r="A103" s="3"/>
      <c r="B103" s="67"/>
      <c r="C103" s="3"/>
      <c r="D103" s="3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8:18" ht="12">
      <c r="H104" s="3"/>
      <c r="O104" s="3"/>
      <c r="P104" s="3"/>
      <c r="Q104" s="3"/>
      <c r="R104" s="3"/>
    </row>
    <row r="105" spans="8:18" ht="12">
      <c r="H105" s="3"/>
      <c r="O105" s="3"/>
      <c r="P105" s="3"/>
      <c r="Q105" s="3"/>
      <c r="R105" s="3"/>
    </row>
    <row r="106" spans="8:18" ht="12">
      <c r="H106" s="3"/>
      <c r="O106" s="3"/>
      <c r="P106" s="3"/>
      <c r="Q106" s="3"/>
      <c r="R106" s="3"/>
    </row>
    <row r="107" spans="8:18" ht="12">
      <c r="H107" s="3"/>
      <c r="O107" s="3"/>
      <c r="P107" s="3"/>
      <c r="Q107" s="3"/>
      <c r="R107" s="3"/>
    </row>
  </sheetData>
  <sheetProtection/>
  <conditionalFormatting sqref="C4">
    <cfRule type="cellIs" priority="1" dxfId="0" operator="lessThan" stopIfTrue="1">
      <formula>$C$3</formula>
    </cfRule>
  </conditionalFormatting>
  <conditionalFormatting sqref="D4">
    <cfRule type="cellIs" priority="2" dxfId="0" operator="lessThan" stopIfTrue="1">
      <formula>$D$3</formula>
    </cfRule>
  </conditionalFormatting>
  <conditionalFormatting sqref="E4">
    <cfRule type="cellIs" priority="3" dxfId="0" operator="lessThan" stopIfTrue="1">
      <formula>$E$3</formula>
    </cfRule>
  </conditionalFormatting>
  <conditionalFormatting sqref="F4:Q4">
    <cfRule type="cellIs" priority="4" dxfId="0" operator="lessThan" stopIfTrue="1">
      <formula>$F$3</formula>
    </cfRule>
  </conditionalFormatting>
  <conditionalFormatting sqref="R4">
    <cfRule type="cellIs" priority="31" dxfId="0" operator="lessThan" stopIfTrue="1">
      <formula>$R$3</formula>
    </cfRule>
  </conditionalFormatting>
  <printOptions gridLines="1"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THAINX</dc:creator>
  <cp:keywords/>
  <dc:description/>
  <cp:lastModifiedBy>Authorized User</cp:lastModifiedBy>
  <cp:lastPrinted>2012-07-13T23:19:42Z</cp:lastPrinted>
  <dcterms:created xsi:type="dcterms:W3CDTF">2012-03-19T15:37:20Z</dcterms:created>
  <dcterms:modified xsi:type="dcterms:W3CDTF">2019-02-01T20:42:55Z</dcterms:modified>
  <cp:category/>
  <cp:version/>
  <cp:contentType/>
  <cp:contentStatus/>
</cp:coreProperties>
</file>